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9240" activeTab="0"/>
  </bookViews>
  <sheets>
    <sheet name="Учебный план очной формы" sheetId="1" r:id="rId1"/>
    <sheet name="График СРС" sheetId="2" r:id="rId2"/>
    <sheet name="Вариативная часть ОПОП" sheetId="3" r:id="rId3"/>
    <sheet name="Промежуточная аттестация " sheetId="4" r:id="rId4"/>
  </sheets>
  <definedNames/>
  <calcPr fullCalcOnLoad="1"/>
</workbook>
</file>

<file path=xl/sharedStrings.xml><?xml version="1.0" encoding="utf-8"?>
<sst xmlns="http://schemas.openxmlformats.org/spreadsheetml/2006/main" count="557" uniqueCount="287">
  <si>
    <t>Всего</t>
  </si>
  <si>
    <t>Индекс</t>
  </si>
  <si>
    <t>Распределение по семестрам</t>
  </si>
  <si>
    <t>Экзамены</t>
  </si>
  <si>
    <t>Курсовые проекты (работы)</t>
  </si>
  <si>
    <t>Зачёты</t>
  </si>
  <si>
    <t>ОГСЭ.00</t>
  </si>
  <si>
    <t>ОГСЭ.01</t>
  </si>
  <si>
    <t>ОГСЭ.02</t>
  </si>
  <si>
    <t>ОГСЭ.03</t>
  </si>
  <si>
    <t>ОГСЭ.04</t>
  </si>
  <si>
    <t>ЕН.00</t>
  </si>
  <si>
    <t>ЕН.01</t>
  </si>
  <si>
    <t>ЕН.02</t>
  </si>
  <si>
    <t>Основы философии</t>
  </si>
  <si>
    <t>Иностранный язык</t>
  </si>
  <si>
    <t>Математические и общие естественнонаучные дисциплины</t>
  </si>
  <si>
    <t>Математика</t>
  </si>
  <si>
    <t>Педагогика</t>
  </si>
  <si>
    <t>Психология</t>
  </si>
  <si>
    <t>Правовое обеспечение профессиональной деятельности</t>
  </si>
  <si>
    <t>Безопасность жизнедеятельности</t>
  </si>
  <si>
    <t>Максимальная учебная нагрузка студентов</t>
  </si>
  <si>
    <t>Самостоятельная учебная нагрузка студента</t>
  </si>
  <si>
    <t>Обязательные учебные занятия</t>
  </si>
  <si>
    <t>в том числе</t>
  </si>
  <si>
    <t>Распределение по курсам и семестрам</t>
  </si>
  <si>
    <t>1 курс</t>
  </si>
  <si>
    <t>2 курс</t>
  </si>
  <si>
    <t>1 сем</t>
  </si>
  <si>
    <t>2 сем</t>
  </si>
  <si>
    <t>16нед</t>
  </si>
  <si>
    <t>лаб. и практ. занятия</t>
  </si>
  <si>
    <t>Промежуточная аттестация</t>
  </si>
  <si>
    <t>Защита выпускной квалификационной работы</t>
  </si>
  <si>
    <t>История</t>
  </si>
  <si>
    <t>Общий гуманитарный и социально-экономический цикл</t>
  </si>
  <si>
    <t>Наименование дисциплины, междисциплинарного курса</t>
  </si>
  <si>
    <t>Информатика и информационно-коммуникационные технологии в профессиональной деятельности</t>
  </si>
  <si>
    <t>П.00</t>
  </si>
  <si>
    <t>Профессиональный цикл</t>
  </si>
  <si>
    <t>ОП.00</t>
  </si>
  <si>
    <t>Общепрофессиональные дисциплины</t>
  </si>
  <si>
    <t>ОП.01</t>
  </si>
  <si>
    <t>ОП.02</t>
  </si>
  <si>
    <t>ОП.03</t>
  </si>
  <si>
    <t>ОП.04</t>
  </si>
  <si>
    <t>ОП.05</t>
  </si>
  <si>
    <t>Профессиональные модули</t>
  </si>
  <si>
    <t>ПМ.00</t>
  </si>
  <si>
    <t>МДК.01.01</t>
  </si>
  <si>
    <t>МДК.03.01</t>
  </si>
  <si>
    <t xml:space="preserve">Учебная практика </t>
  </si>
  <si>
    <t>Производственная практика (преддипломная)</t>
  </si>
  <si>
    <t>ПДП.00</t>
  </si>
  <si>
    <t>ПА.00</t>
  </si>
  <si>
    <t>ГИА.00</t>
  </si>
  <si>
    <t>Государственная (итоговая) аттестация</t>
  </si>
  <si>
    <t>ГИА.01</t>
  </si>
  <si>
    <t>ГИА.02</t>
  </si>
  <si>
    <t>Подготовка выпускной квалификационной работы</t>
  </si>
  <si>
    <t xml:space="preserve">4 нед. </t>
  </si>
  <si>
    <t>6 нед.</t>
  </si>
  <si>
    <t>4 нед.</t>
  </si>
  <si>
    <t>2 нед.</t>
  </si>
  <si>
    <t>Психология общения</t>
  </si>
  <si>
    <t>ОГСЭ.05</t>
  </si>
  <si>
    <t>МДК.02.01</t>
  </si>
  <si>
    <t>5 нед.</t>
  </si>
  <si>
    <t>Физкультура*</t>
  </si>
  <si>
    <t>теоретич</t>
  </si>
  <si>
    <t>3 курс</t>
  </si>
  <si>
    <t>2к</t>
  </si>
  <si>
    <t>всего</t>
  </si>
  <si>
    <t xml:space="preserve">в том числе </t>
  </si>
  <si>
    <t>4 нед</t>
  </si>
  <si>
    <t>5 нед</t>
  </si>
  <si>
    <t>6 нед</t>
  </si>
  <si>
    <t>2 нед</t>
  </si>
  <si>
    <t>ФГОС СПО</t>
  </si>
  <si>
    <t>Фактически</t>
  </si>
  <si>
    <t>Возрастная анатомия, физиология и гигиена</t>
  </si>
  <si>
    <t>Теоретические основы дошкольного образования</t>
  </si>
  <si>
    <t>Медико-биологические и социальные основы здоровья</t>
  </si>
  <si>
    <t>МДК.01.02</t>
  </si>
  <si>
    <t>Теоретические и методические основы физического воспитания и развития детей раннего и дошкольного возраста</t>
  </si>
  <si>
    <t>МДК.01.03</t>
  </si>
  <si>
    <t>Практикум по совершенствованию двигательных умений и навыков</t>
  </si>
  <si>
    <t>Теоретические и методические основы организации игровой деятельности детей раннего и дошкольного возраста</t>
  </si>
  <si>
    <t>МДК.02.02</t>
  </si>
  <si>
    <t>Теоретические и методические основы организации трудовой деятельности дошкольников</t>
  </si>
  <si>
    <t>МДК.02.03</t>
  </si>
  <si>
    <t>Теоретические и методические основы организации продуктивных видов деятельности детей дошкольного возраста</t>
  </si>
  <si>
    <t>МДК.02.04</t>
  </si>
  <si>
    <t>Практикум по художественной обработке материалов и изобразительному искусству</t>
  </si>
  <si>
    <t>МДК.02.05</t>
  </si>
  <si>
    <t>Теория  и методика музыкального воспитания с практикумом</t>
  </si>
  <si>
    <t>МДК.02.06</t>
  </si>
  <si>
    <t>Психолого-педагогические основы организации общения детей дошкольного возраста</t>
  </si>
  <si>
    <t>Теоретические основы организации обучения в разных возрастных группах</t>
  </si>
  <si>
    <t>МДК.03.02</t>
  </si>
  <si>
    <t>Теория и методика развития речи у детей</t>
  </si>
  <si>
    <t>МДК.03.03</t>
  </si>
  <si>
    <t>Теория и методика экологического образования дошкольников</t>
  </si>
  <si>
    <t>МДК.03.04</t>
  </si>
  <si>
    <t>Теория и методика математического развития</t>
  </si>
  <si>
    <t>МДК.04.01</t>
  </si>
  <si>
    <t>Теоретические и методические основы взаимодействия воспитателя с родителями и сотрудниками дошкольного образовательного учреждения</t>
  </si>
  <si>
    <t>Теоретические и прикладные аспекты методической работы воспитателя детей дошкольного возраста</t>
  </si>
  <si>
    <t>ПМ.01</t>
  </si>
  <si>
    <t>Организация мероприятий, направленных на укрепление здоровья ребенка и его физическое развитие</t>
  </si>
  <si>
    <t>ПМ.02</t>
  </si>
  <si>
    <t>Организация различных видов деятельности и общения детей</t>
  </si>
  <si>
    <t>ПМ.03</t>
  </si>
  <si>
    <t>Организация занятий по основным общеобразовательным программам дошкольного образования</t>
  </si>
  <si>
    <t>ПМ.04</t>
  </si>
  <si>
    <t>Взаимодействие с родителями и сотрудниками образовательного учреждения</t>
  </si>
  <si>
    <t>Мировая художественная культура</t>
  </si>
  <si>
    <t xml:space="preserve">Культура речи с практикумом по современному русскому языку </t>
  </si>
  <si>
    <t>3 сем</t>
  </si>
  <si>
    <t>4 сем</t>
  </si>
  <si>
    <t>5 сем</t>
  </si>
  <si>
    <t>6 сем</t>
  </si>
  <si>
    <t>История и культура Красноярского края</t>
  </si>
  <si>
    <t>ОП.06</t>
  </si>
  <si>
    <t>ОП.07*</t>
  </si>
  <si>
    <t>Детская литература с практикумом по выразительному чтению</t>
  </si>
  <si>
    <t>МДК. 3.05*</t>
  </si>
  <si>
    <t>Основы специальной психологии и педагогики</t>
  </si>
  <si>
    <t>ОП.08*</t>
  </si>
  <si>
    <t>Менеджмент</t>
  </si>
  <si>
    <t>3д</t>
  </si>
  <si>
    <t>2д</t>
  </si>
  <si>
    <t>6д</t>
  </si>
  <si>
    <t>ПМ.05</t>
  </si>
  <si>
    <t>МДК.02.07*</t>
  </si>
  <si>
    <t>ОГСЭ.09*</t>
  </si>
  <si>
    <t>ОГСЭ.08*</t>
  </si>
  <si>
    <t>ОГСЭ.07*</t>
  </si>
  <si>
    <t>ОГСЭ.06*</t>
  </si>
  <si>
    <t>22 нед</t>
  </si>
  <si>
    <t>15 нед</t>
  </si>
  <si>
    <t>19 нед.</t>
  </si>
  <si>
    <t>5д</t>
  </si>
  <si>
    <t>4д</t>
  </si>
  <si>
    <t>12 нед.</t>
  </si>
  <si>
    <t>16 нед</t>
  </si>
  <si>
    <t>Методическое обеспечение образовательного процесса</t>
  </si>
  <si>
    <t>МДК.05.01</t>
  </si>
  <si>
    <t>УП.01</t>
  </si>
  <si>
    <t>ПП.01</t>
  </si>
  <si>
    <t xml:space="preserve">Производственная практика (по профилю специальности) </t>
  </si>
  <si>
    <t>УП.02</t>
  </si>
  <si>
    <t>ПП.02</t>
  </si>
  <si>
    <t>УП.03</t>
  </si>
  <si>
    <t>ПП.03</t>
  </si>
  <si>
    <t>УП.04</t>
  </si>
  <si>
    <t>ПП.04</t>
  </si>
  <si>
    <t>УП.05</t>
  </si>
  <si>
    <t>ПП.05</t>
  </si>
  <si>
    <r>
      <rPr>
        <b/>
        <sz val="9"/>
        <rFont val="Times New Roman"/>
        <family val="1"/>
      </rPr>
      <t xml:space="preserve">Консультации </t>
    </r>
    <r>
      <rPr>
        <sz val="9"/>
        <rFont val="Times New Roman"/>
        <family val="1"/>
      </rPr>
      <t>на учебную группу по 4 час. на одного обучающегося на каждый учебный год  (всего 100 час.)</t>
    </r>
  </si>
  <si>
    <t xml:space="preserve">ВСЕГО </t>
  </si>
  <si>
    <t>часов на дисциплины  и МДК</t>
  </si>
  <si>
    <t>Государственная итоговая  аттестация</t>
  </si>
  <si>
    <t xml:space="preserve">часов учебной практики </t>
  </si>
  <si>
    <t>часов производственной практики</t>
  </si>
  <si>
    <t xml:space="preserve">экзаменов </t>
  </si>
  <si>
    <t>дифференцированных зачетов</t>
  </si>
  <si>
    <t>зачетов</t>
  </si>
  <si>
    <t xml:space="preserve">недельной  нагрузки  студента </t>
  </si>
  <si>
    <t xml:space="preserve">Недельная нагрузка </t>
  </si>
  <si>
    <t>Самостоятельная учебная нагрузка студента по учебному плану</t>
  </si>
  <si>
    <t>Всего часов СРС обязательной и вариативной части  по циклам ОПОП</t>
  </si>
  <si>
    <t>Максимальная учебная нагрузка</t>
  </si>
  <si>
    <t>Распеределение часов  обязательной и вариативной части  циклов ОПОП</t>
  </si>
  <si>
    <t>Обязательная часть  циклов ОПОП</t>
  </si>
  <si>
    <t>Вариативная  часть  циклов ОПОП</t>
  </si>
  <si>
    <t>аудиторная учебная нагрузка</t>
  </si>
  <si>
    <t xml:space="preserve"> самостоятельная учебная нагрузка</t>
  </si>
  <si>
    <t>самостоятельная  учебная нагрузка</t>
  </si>
  <si>
    <t xml:space="preserve">Всего часов  теоретического обучения по циклам ОПОП  из них: </t>
  </si>
  <si>
    <t>Обязательная часть циклов ОПОП</t>
  </si>
  <si>
    <t>Вариативная часть циклов ОПОП</t>
  </si>
  <si>
    <t>Всего часов обучения обязательной и вариативной части  циклов ОПОП</t>
  </si>
  <si>
    <t>УП.00</t>
  </si>
  <si>
    <t>23 нед.</t>
  </si>
  <si>
    <t>ПП.00</t>
  </si>
  <si>
    <t>Производственная практика (по профилю специальности)</t>
  </si>
  <si>
    <t>6.График  самостоятельной работы студентов по специальности  44.02.01 Дошкольное образование</t>
  </si>
  <si>
    <t>7. Соотношение обязательной и вариативной частей по циклам ОПОП</t>
  </si>
  <si>
    <t>Физкультура</t>
  </si>
  <si>
    <t>2,5д</t>
  </si>
  <si>
    <t>Основы робототехники и  лего-конструирования   с детьми дошкольного возраста</t>
  </si>
  <si>
    <t>1,2,3,4,5,6д</t>
  </si>
  <si>
    <t xml:space="preserve">Всего часов   обучения по циклам ОПОП включая практику   в том числе: </t>
  </si>
  <si>
    <t>МДК.03.05*</t>
  </si>
  <si>
    <t>МДК.05.02*</t>
  </si>
  <si>
    <t>6 д</t>
  </si>
  <si>
    <t xml:space="preserve">Практикум по  современным образовательным технологиям </t>
  </si>
  <si>
    <t>МДК.05.03*</t>
  </si>
  <si>
    <t>Технология разработки индивидуальных образовательных маршрутов</t>
  </si>
  <si>
    <t xml:space="preserve">№ семестра </t>
  </si>
  <si>
    <t>Зачеты</t>
  </si>
  <si>
    <t>Диференцированные  зачеты</t>
  </si>
  <si>
    <t xml:space="preserve">Экзамены </t>
  </si>
  <si>
    <t>Курсовая работа</t>
  </si>
  <si>
    <t xml:space="preserve">Количество дней на промежуточную аттестацию </t>
  </si>
  <si>
    <t>Объем в неделях</t>
  </si>
  <si>
    <t>Срок проведения</t>
  </si>
  <si>
    <t>1 семестр</t>
  </si>
  <si>
    <t>экзаменационная сессия</t>
  </si>
  <si>
    <t xml:space="preserve">2 семестр </t>
  </si>
  <si>
    <t>3 семестр</t>
  </si>
  <si>
    <t>4 семестр</t>
  </si>
  <si>
    <t>5 семестр</t>
  </si>
  <si>
    <t>6 семестр</t>
  </si>
  <si>
    <t xml:space="preserve">3 неделя марта </t>
  </si>
  <si>
    <t>4 неделя октября</t>
  </si>
  <si>
    <t>ОП.01. Педагогика, ОП.02. Психология (комплексный) (288 час. )</t>
  </si>
  <si>
    <t>ОГСЭ.05. Физкультура (64 час.)</t>
  </si>
  <si>
    <t>ОГСЭ.05. Физкультура (88 час.)</t>
  </si>
  <si>
    <t>ОГСЭ.05. Физкультура (60 час.)</t>
  </si>
  <si>
    <t>ОГСЭ.05. Физкультура (76 час.)</t>
  </si>
  <si>
    <t>ОГСЭ.05. Физкультура (48 час.)</t>
  </si>
  <si>
    <t>ОГСЭ.07*Мировая художественная культура (42 час.)</t>
  </si>
  <si>
    <t>ОГСЭ.01 Основы философии (68 час.)</t>
  </si>
  <si>
    <t>ОГСЭ.03 История (68 час.)</t>
  </si>
  <si>
    <t>ОГСЭ.04. Иностранный язык (92 час.)</t>
  </si>
  <si>
    <t>ОГСЭ.06.*Культура речи с практикумом по современному русскому языку (70 час.)</t>
  </si>
  <si>
    <t>ЕН.01. Математика (81 час.)</t>
  </si>
  <si>
    <t>ЕН.02. Информатика и информационно-коммуникационные технологии в профессиональной деятельности (114 час.)</t>
  </si>
  <si>
    <t>ОГСЭ.09.*История и культура Красноярского края (62 час.)</t>
  </si>
  <si>
    <t>ОП.06. Безопасность жизнедеятельности (105 час.)</t>
  </si>
  <si>
    <t>ОП.01. Педагогика, ОП.02. Психология (комплексный) (132 час.)</t>
  </si>
  <si>
    <t>ОП.03.Возрастная анатомия, физиология и гигиена (99 час.)</t>
  </si>
  <si>
    <t>МДК.01.02. Теоретические и методические основы физического воспитания и развития детей раннего и дошкольного возраста (99 час.)</t>
  </si>
  <si>
    <t>МДК.02.04 Практикум по художественной обработке материалов и изобразительному искусству (111 час.)</t>
  </si>
  <si>
    <t>УП.01 Учебная практика, ПП.01 Производственная практика (по профилю специальности) (166 час.)</t>
  </si>
  <si>
    <t>ОГСЭ.02. Психология общения (66 час.)</t>
  </si>
  <si>
    <t>ОП.05. Теоретические основы дошкольного образования (86 час.)</t>
  </si>
  <si>
    <t>ПМ.01. Организация мероприятий, направленных на укрепление здоровья ребенка и его физическое развитие   (497 час.)</t>
  </si>
  <si>
    <t>МДК.02.02. Теоретические и методические основы организации трудовой деятельности дошкольников (57 час.)</t>
  </si>
  <si>
    <t xml:space="preserve"> МДК.03.03.Теория и методика экологического образования дошкольников (131 час.)</t>
  </si>
  <si>
    <t>МДК.03.02. Теория и методика развития речи у детей (216 час.)</t>
  </si>
  <si>
    <t>МДК.02.04. Теория и методика математического развития (159 час.)</t>
  </si>
  <si>
    <t>ПМ.04. Взаимодействие с родителями и сотрудниками образовательного учреждения (116 час.)</t>
  </si>
  <si>
    <t>ОГСЭ.04. Иностранный язык (124 час.)</t>
  </si>
  <si>
    <t>МДК.02.07.* Основы робототехники и  лего-конструирования   с детьми дошкольного возраста (96 час.)</t>
  </si>
  <si>
    <t>УП.03Учебная практика, ПП.03 Производственная практика (по профилю специальности) (208 час.)</t>
  </si>
  <si>
    <t>ПМ.03 Организация занятий по основным общеобразовательным программам дошкольного образования (839 час.)</t>
  </si>
  <si>
    <t>ОП.04. Правовое обеспечение профессиональной деятельности (54 час.)</t>
  </si>
  <si>
    <t>ОП.08.* Менеджмент (72 час.)</t>
  </si>
  <si>
    <t>МДК.02.06. Психолого-педагогические основы организации общения детей дошкольного возраста (90 час.)</t>
  </si>
  <si>
    <t>ПМ.02. Организация различных видов деятельности и общения детей (1300 час.)</t>
  </si>
  <si>
    <t>ПМ.05. Методическое обеспечение образовательного процесса (537 час.)</t>
  </si>
  <si>
    <t>МДК.01.02.Теоретические и методические основы физического воспитания и развития детей раннего и дошкольного возраста МДК.01.03.Практикум по совершенствованию двигательных умений и навыков (комплексный) (100 час.)</t>
  </si>
  <si>
    <t>1д</t>
  </si>
  <si>
    <t>1.1 Подготовка   ВКР с 18 мая   по  14 июня   ( 4 нед.)</t>
  </si>
  <si>
    <t>1.2 Защита  ВКР    с 15 июня по 28 июня  (2 нед.)</t>
  </si>
  <si>
    <t>8. Объем времени на промежуточную аттестацию ОПОП 2019-2022</t>
  </si>
  <si>
    <t>6дк</t>
  </si>
  <si>
    <t>ОП.07*Основы специальной психологии и педагогики (84 час.)</t>
  </si>
  <si>
    <t xml:space="preserve">МДК.01.01. Медико-биологические и социальные основы здоровья (132 час.)  </t>
  </si>
  <si>
    <t>МДК.02.01. Теоретические и методические основы организации игровой деятельности детей раннего и дошкольного возраста (114 час.)</t>
  </si>
  <si>
    <t>МДК.02.01. Теоретические и методические основы организации игровой деятельности детей раннего и дошкольного возраста (96 час.)</t>
  </si>
  <si>
    <t>МДК.03.06.*Детская литература с практикумом по выразительному чтению (102 час.)</t>
  </si>
  <si>
    <t>МДК.04.01. Теоретические и методические основы взаимодействия воспитателя с родителями и сотрудниками дошкольного образовательного учреждения (108 час.)</t>
  </si>
  <si>
    <t>МДК.05.02* Практикум по современным образовательным технологиям,МДК.05.03*Технология разработки индивидуальных образовательных маршрутов (комплексный) (264 час.)</t>
  </si>
  <si>
    <t>4 неделя ноября</t>
  </si>
  <si>
    <t xml:space="preserve">4 неделя сентября  </t>
  </si>
  <si>
    <t xml:space="preserve">4 неделя октября </t>
  </si>
  <si>
    <t xml:space="preserve">4 неделя ноября </t>
  </si>
  <si>
    <t>4 неделя апреля</t>
  </si>
  <si>
    <r>
      <rPr>
        <sz val="10"/>
        <rFont val="Arial Cyr"/>
        <family val="0"/>
      </rPr>
      <t>УП.02 Учебная практика, ПП.02 Производственная практика (по профилю специальности); УП.04 Учебная практика, ПП.04 Производственная практика (по профилю специальности)  УП.05 Учебная практика, ПП.05 Производственная практика (по профилю специальности) (комплексный) (454 час.)</t>
    </r>
  </si>
  <si>
    <t>МДК.02.05. Теория  и методика музыкального воспитания с практикумом      ( 102 час.)</t>
  </si>
  <si>
    <t>МДК.02.05. Теория  и методика музыкального воспитания с практикумом ( 48 час.)</t>
  </si>
  <si>
    <t>МДК.02.03.Теоретические и методические основы организации продуктивных видов деятельности детей дошкольного возраста (102 час.)</t>
  </si>
  <si>
    <t>МДК.02.03.Теоретические и методические основы организации продуктивных видов деятельности детей дошкольного возраста (48 час.)</t>
  </si>
  <si>
    <t>МДК.05.01.Теоретические и прикладные аспекты методической работы воспитателя детей дошкольного возраста (168 час.)</t>
  </si>
  <si>
    <t xml:space="preserve"> 5. Рабочий учебный план по специальности  44.02.01 Дошкольное образование очная форма обучения 2018-2021</t>
  </si>
  <si>
    <t>Музыка с практикумом хорового пения</t>
  </si>
  <si>
    <t>2дк</t>
  </si>
  <si>
    <t>МДК.02.08*</t>
  </si>
  <si>
    <t>Практикум игры на детских музыкальных инструментах</t>
  </si>
  <si>
    <t>ОГСЭ.08.*Музыка с практикумом хорового пения МДК.02.08*Практикум игры на детских музыкальных инструментах (121 час.)</t>
  </si>
  <si>
    <t>МДК.03.01. Теоретические основы организации обучения в разных возрастных группах (73 час.)</t>
  </si>
  <si>
    <t xml:space="preserve">Музыка с практикумом хорового пения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</si>
</sst>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ddd&quot;,&quot;\ d\ mmmm\ yyyy\ &quot;г.&quot;"/>
    <numFmt numFmtId="177" formatCode="0.000"/>
  </numFmts>
  <fonts count="51">
    <font>
      <sz val="10"/>
      <name val="Arial Cyr"/>
      <family val="0"/>
    </font>
    <font>
      <b/>
      <sz val="8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b/>
      <sz val="10"/>
      <name val="Arial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9"/>
      <color indexed="10"/>
      <name val="Times New Roman"/>
      <family val="1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9"/>
      <color rgb="FFFF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0.0999699980020523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8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3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10" xfId="0" applyFont="1" applyBorder="1" applyAlignment="1">
      <alignment vertical="center" textRotation="90"/>
    </xf>
    <xf numFmtId="0" fontId="6" fillId="33" borderId="10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vertical="top" wrapText="1"/>
    </xf>
    <xf numFmtId="0" fontId="5" fillId="33" borderId="10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6" fillId="33" borderId="10" xfId="0" applyFont="1" applyFill="1" applyBorder="1" applyAlignment="1">
      <alignment wrapText="1"/>
    </xf>
    <xf numFmtId="0" fontId="5" fillId="34" borderId="10" xfId="0" applyFont="1" applyFill="1" applyBorder="1" applyAlignment="1">
      <alignment horizontal="left" vertical="top" wrapText="1"/>
    </xf>
    <xf numFmtId="0" fontId="5" fillId="34" borderId="10" xfId="0" applyFont="1" applyFill="1" applyBorder="1" applyAlignment="1">
      <alignment wrapText="1"/>
    </xf>
    <xf numFmtId="0" fontId="5" fillId="0" borderId="11" xfId="0" applyFont="1" applyBorder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Border="1" applyAlignment="1">
      <alignment wrapText="1"/>
    </xf>
    <xf numFmtId="0" fontId="6" fillId="33" borderId="10" xfId="0" applyFont="1" applyFill="1" applyBorder="1" applyAlignment="1">
      <alignment horizontal="left"/>
    </xf>
    <xf numFmtId="0" fontId="5" fillId="34" borderId="10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horizontal="justify" vertical="top"/>
    </xf>
    <xf numFmtId="0" fontId="5" fillId="34" borderId="12" xfId="0" applyFont="1" applyFill="1" applyBorder="1" applyAlignment="1">
      <alignment/>
    </xf>
    <xf numFmtId="0" fontId="5" fillId="34" borderId="10" xfId="0" applyFont="1" applyFill="1" applyBorder="1" applyAlignment="1">
      <alignment horizontal="justify" vertical="center"/>
    </xf>
    <xf numFmtId="0" fontId="2" fillId="0" borderId="0" xfId="0" applyFont="1" applyBorder="1" applyAlignment="1">
      <alignment vertical="center" wrapText="1"/>
    </xf>
    <xf numFmtId="0" fontId="5" fillId="0" borderId="10" xfId="0" applyFont="1" applyBorder="1" applyAlignment="1">
      <alignment horizontal="justify" vertical="center"/>
    </xf>
    <xf numFmtId="0" fontId="6" fillId="33" borderId="10" xfId="0" applyFont="1" applyFill="1" applyBorder="1" applyAlignment="1">
      <alignment horizontal="justify" vertical="center"/>
    </xf>
    <xf numFmtId="0" fontId="5" fillId="0" borderId="10" xfId="0" applyFont="1" applyBorder="1" applyAlignment="1">
      <alignment horizontal="left"/>
    </xf>
    <xf numFmtId="0" fontId="6" fillId="0" borderId="12" xfId="0" applyFont="1" applyBorder="1" applyAlignment="1">
      <alignment horizontal="justify" vertical="top"/>
    </xf>
    <xf numFmtId="0" fontId="5" fillId="33" borderId="10" xfId="0" applyFont="1" applyFill="1" applyBorder="1" applyAlignment="1">
      <alignment horizontal="justify" vertical="top"/>
    </xf>
    <xf numFmtId="0" fontId="5" fillId="0" borderId="10" xfId="0" applyFont="1" applyBorder="1" applyAlignment="1">
      <alignment horizontal="justify" vertical="top"/>
    </xf>
    <xf numFmtId="0" fontId="5" fillId="0" borderId="13" xfId="0" applyFont="1" applyBorder="1" applyAlignment="1">
      <alignment horizontal="justify" vertical="top"/>
    </xf>
    <xf numFmtId="0" fontId="1" fillId="0" borderId="10" xfId="0" applyFont="1" applyBorder="1" applyAlignment="1">
      <alignment vertical="center" textRotation="90"/>
    </xf>
    <xf numFmtId="0" fontId="6" fillId="33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5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3" fillId="35" borderId="10" xfId="0" applyFont="1" applyFill="1" applyBorder="1" applyAlignment="1">
      <alignment horizontal="center" wrapText="1"/>
    </xf>
    <xf numFmtId="0" fontId="3" fillId="35" borderId="10" xfId="0" applyFont="1" applyFill="1" applyBorder="1" applyAlignment="1">
      <alignment textRotation="90"/>
    </xf>
    <xf numFmtId="0" fontId="5" fillId="35" borderId="10" xfId="0" applyFont="1" applyFill="1" applyBorder="1" applyAlignment="1">
      <alignment horizontal="center"/>
    </xf>
    <xf numFmtId="0" fontId="5" fillId="35" borderId="10" xfId="0" applyFont="1" applyFill="1" applyBorder="1" applyAlignment="1">
      <alignment/>
    </xf>
    <xf numFmtId="0" fontId="6" fillId="35" borderId="10" xfId="0" applyFont="1" applyFill="1" applyBorder="1" applyAlignment="1">
      <alignment/>
    </xf>
    <xf numFmtId="0" fontId="3" fillId="36" borderId="10" xfId="0" applyFont="1" applyFill="1" applyBorder="1" applyAlignment="1">
      <alignment horizontal="center" wrapText="1"/>
    </xf>
    <xf numFmtId="0" fontId="3" fillId="36" borderId="10" xfId="0" applyFont="1" applyFill="1" applyBorder="1" applyAlignment="1">
      <alignment textRotation="90"/>
    </xf>
    <xf numFmtId="0" fontId="5" fillId="36" borderId="10" xfId="0" applyFont="1" applyFill="1" applyBorder="1" applyAlignment="1">
      <alignment horizontal="center"/>
    </xf>
    <xf numFmtId="0" fontId="5" fillId="36" borderId="10" xfId="0" applyFont="1" applyFill="1" applyBorder="1" applyAlignment="1">
      <alignment/>
    </xf>
    <xf numFmtId="0" fontId="6" fillId="36" borderId="10" xfId="0" applyFont="1" applyFill="1" applyBorder="1" applyAlignment="1">
      <alignment/>
    </xf>
    <xf numFmtId="0" fontId="3" fillId="37" borderId="10" xfId="0" applyFont="1" applyFill="1" applyBorder="1" applyAlignment="1">
      <alignment horizontal="center" wrapText="1"/>
    </xf>
    <xf numFmtId="0" fontId="3" fillId="37" borderId="10" xfId="0" applyFont="1" applyFill="1" applyBorder="1" applyAlignment="1">
      <alignment textRotation="90"/>
    </xf>
    <xf numFmtId="0" fontId="5" fillId="37" borderId="10" xfId="0" applyFont="1" applyFill="1" applyBorder="1" applyAlignment="1">
      <alignment horizontal="center"/>
    </xf>
    <xf numFmtId="0" fontId="5" fillId="37" borderId="10" xfId="0" applyFont="1" applyFill="1" applyBorder="1" applyAlignment="1">
      <alignment/>
    </xf>
    <xf numFmtId="0" fontId="6" fillId="37" borderId="10" xfId="0" applyFont="1" applyFill="1" applyBorder="1" applyAlignment="1">
      <alignment/>
    </xf>
    <xf numFmtId="0" fontId="3" fillId="38" borderId="10" xfId="0" applyFont="1" applyFill="1" applyBorder="1" applyAlignment="1">
      <alignment horizontal="center" wrapText="1"/>
    </xf>
    <xf numFmtId="0" fontId="3" fillId="38" borderId="10" xfId="0" applyFont="1" applyFill="1" applyBorder="1" applyAlignment="1">
      <alignment textRotation="90"/>
    </xf>
    <xf numFmtId="0" fontId="5" fillId="38" borderId="10" xfId="0" applyFont="1" applyFill="1" applyBorder="1" applyAlignment="1">
      <alignment horizontal="center"/>
    </xf>
    <xf numFmtId="0" fontId="5" fillId="38" borderId="10" xfId="0" applyFont="1" applyFill="1" applyBorder="1" applyAlignment="1">
      <alignment/>
    </xf>
    <xf numFmtId="0" fontId="6" fillId="38" borderId="10" xfId="0" applyFont="1" applyFill="1" applyBorder="1" applyAlignment="1">
      <alignment/>
    </xf>
    <xf numFmtId="0" fontId="3" fillId="39" borderId="10" xfId="0" applyFont="1" applyFill="1" applyBorder="1" applyAlignment="1">
      <alignment horizontal="center" wrapText="1"/>
    </xf>
    <xf numFmtId="0" fontId="3" fillId="39" borderId="10" xfId="0" applyFont="1" applyFill="1" applyBorder="1" applyAlignment="1">
      <alignment textRotation="90"/>
    </xf>
    <xf numFmtId="0" fontId="5" fillId="39" borderId="10" xfId="0" applyFont="1" applyFill="1" applyBorder="1" applyAlignment="1">
      <alignment horizontal="center"/>
    </xf>
    <xf numFmtId="0" fontId="5" fillId="39" borderId="10" xfId="0" applyFont="1" applyFill="1" applyBorder="1" applyAlignment="1">
      <alignment/>
    </xf>
    <xf numFmtId="0" fontId="6" fillId="39" borderId="10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6" fillId="34" borderId="10" xfId="0" applyFont="1" applyFill="1" applyBorder="1" applyAlignment="1">
      <alignment wrapText="1"/>
    </xf>
    <xf numFmtId="0" fontId="6" fillId="34" borderId="10" xfId="0" applyFont="1" applyFill="1" applyBorder="1" applyAlignment="1">
      <alignment vertical="top" wrapText="1"/>
    </xf>
    <xf numFmtId="0" fontId="5" fillId="0" borderId="10" xfId="0" applyNumberFormat="1" applyFont="1" applyBorder="1" applyAlignment="1">
      <alignment/>
    </xf>
    <xf numFmtId="0" fontId="5" fillId="0" borderId="0" xfId="0" applyFont="1" applyAlignment="1">
      <alignment horizontal="justify"/>
    </xf>
    <xf numFmtId="0" fontId="5" fillId="0" borderId="13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0" fillId="39" borderId="10" xfId="0" applyFont="1" applyFill="1" applyBorder="1" applyAlignment="1">
      <alignment/>
    </xf>
    <xf numFmtId="0" fontId="5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15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left" vertical="top" wrapText="1"/>
    </xf>
    <xf numFmtId="0" fontId="10" fillId="34" borderId="10" xfId="0" applyFont="1" applyFill="1" applyBorder="1" applyAlignment="1">
      <alignment horizontal="left" vertical="top" wrapText="1"/>
    </xf>
    <xf numFmtId="0" fontId="10" fillId="0" borderId="10" xfId="0" applyFont="1" applyBorder="1" applyAlignment="1">
      <alignment/>
    </xf>
    <xf numFmtId="0" fontId="9" fillId="33" borderId="1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vertical="top" wrapText="1"/>
    </xf>
    <xf numFmtId="0" fontId="9" fillId="33" borderId="10" xfId="0" applyFont="1" applyFill="1" applyBorder="1" applyAlignment="1">
      <alignment horizontal="left"/>
    </xf>
    <xf numFmtId="0" fontId="10" fillId="34" borderId="10" xfId="0" applyFont="1" applyFill="1" applyBorder="1" applyAlignment="1">
      <alignment vertical="top" wrapText="1"/>
    </xf>
    <xf numFmtId="0" fontId="9" fillId="34" borderId="10" xfId="0" applyFont="1" applyFill="1" applyBorder="1" applyAlignment="1">
      <alignment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5" fillId="0" borderId="12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6" fillId="0" borderId="10" xfId="0" applyFont="1" applyFill="1" applyBorder="1" applyAlignment="1">
      <alignment horizontal="justify" vertical="center"/>
    </xf>
    <xf numFmtId="0" fontId="6" fillId="19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vertical="top" wrapText="1"/>
    </xf>
    <xf numFmtId="0" fontId="6" fillId="40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/>
    </xf>
    <xf numFmtId="0" fontId="0" fillId="41" borderId="10" xfId="0" applyFont="1" applyFill="1" applyBorder="1" applyAlignment="1">
      <alignment horizontal="left" vertical="top" wrapText="1"/>
    </xf>
    <xf numFmtId="0" fontId="0" fillId="3" borderId="10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vertical="top" wrapText="1"/>
    </xf>
    <xf numFmtId="0" fontId="0" fillId="5" borderId="10" xfId="0" applyFont="1" applyFill="1" applyBorder="1" applyAlignment="1">
      <alignment horizontal="left" vertical="top" wrapText="1"/>
    </xf>
    <xf numFmtId="0" fontId="0" fillId="7" borderId="10" xfId="0" applyFont="1" applyFill="1" applyBorder="1" applyAlignment="1">
      <alignment horizontal="left" vertical="top" wrapText="1"/>
    </xf>
    <xf numFmtId="0" fontId="0" fillId="4" borderId="10" xfId="0" applyFont="1" applyFill="1" applyBorder="1" applyAlignment="1">
      <alignment horizontal="left" vertical="top" wrapText="1"/>
    </xf>
    <xf numFmtId="49" fontId="5" fillId="0" borderId="0" xfId="0" applyNumberFormat="1" applyFont="1" applyBorder="1" applyAlignment="1">
      <alignment horizontal="left" vertical="top"/>
    </xf>
    <xf numFmtId="49" fontId="5" fillId="0" borderId="19" xfId="0" applyNumberFormat="1" applyFont="1" applyBorder="1" applyAlignment="1">
      <alignment horizontal="left" vertical="top"/>
    </xf>
    <xf numFmtId="0" fontId="0" fillId="4" borderId="12" xfId="0" applyFont="1" applyFill="1" applyBorder="1" applyAlignment="1">
      <alignment horizontal="left" vertical="top" wrapText="1"/>
    </xf>
    <xf numFmtId="0" fontId="0" fillId="4" borderId="14" xfId="0" applyFont="1" applyFill="1" applyBorder="1" applyAlignment="1">
      <alignment horizontal="left" vertical="top" wrapText="1"/>
    </xf>
    <xf numFmtId="0" fontId="0" fillId="4" borderId="13" xfId="0" applyFont="1" applyFill="1" applyBorder="1" applyAlignment="1">
      <alignment horizontal="left" vertical="top" wrapText="1"/>
    </xf>
    <xf numFmtId="0" fontId="0" fillId="7" borderId="13" xfId="0" applyFont="1" applyFill="1" applyBorder="1" applyAlignment="1">
      <alignment horizontal="left" vertical="top" wrapText="1"/>
    </xf>
    <xf numFmtId="0" fontId="0" fillId="3" borderId="13" xfId="0" applyFont="1" applyFill="1" applyBorder="1" applyAlignment="1">
      <alignment horizontal="left" vertical="top" wrapText="1"/>
    </xf>
    <xf numFmtId="0" fontId="0" fillId="2" borderId="15" xfId="0" applyFont="1" applyFill="1" applyBorder="1" applyAlignment="1">
      <alignment horizontal="left" vertical="top" wrapText="1"/>
    </xf>
    <xf numFmtId="0" fontId="0" fillId="2" borderId="0" xfId="0" applyFont="1" applyFill="1" applyBorder="1" applyAlignment="1">
      <alignment horizontal="left" vertical="top" wrapText="1"/>
    </xf>
    <xf numFmtId="0" fontId="0" fillId="5" borderId="10" xfId="0" applyFont="1" applyFill="1" applyBorder="1" applyAlignment="1">
      <alignment vertical="top" wrapText="1"/>
    </xf>
    <xf numFmtId="0" fontId="5" fillId="0" borderId="10" xfId="0" applyFont="1" applyBorder="1" applyAlignment="1">
      <alignment horizontal="justify"/>
    </xf>
    <xf numFmtId="0" fontId="5" fillId="0" borderId="0" xfId="0" applyFont="1" applyAlignment="1">
      <alignment horizontal="justify" vertical="top"/>
    </xf>
    <xf numFmtId="0" fontId="5" fillId="0" borderId="18" xfId="0" applyFont="1" applyBorder="1" applyAlignment="1">
      <alignment horizontal="center"/>
    </xf>
    <xf numFmtId="0" fontId="6" fillId="0" borderId="12" xfId="0" applyFont="1" applyBorder="1" applyAlignment="1">
      <alignment vertical="center" textRotation="90"/>
    </xf>
    <xf numFmtId="0" fontId="6" fillId="0" borderId="14" xfId="0" applyFont="1" applyBorder="1" applyAlignment="1">
      <alignment vertical="center" textRotation="90"/>
    </xf>
    <xf numFmtId="0" fontId="6" fillId="0" borderId="13" xfId="0" applyFont="1" applyBorder="1" applyAlignment="1">
      <alignment vertical="center" textRotation="90"/>
    </xf>
    <xf numFmtId="0" fontId="6" fillId="0" borderId="15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5" fillId="0" borderId="2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1" xfId="0" applyFont="1" applyBorder="1" applyAlignment="1">
      <alignment/>
    </xf>
    <xf numFmtId="0" fontId="3" fillId="0" borderId="12" xfId="0" applyFont="1" applyBorder="1" applyAlignment="1">
      <alignment horizontal="center" textRotation="90" wrapText="1"/>
    </xf>
    <xf numFmtId="0" fontId="3" fillId="0" borderId="14" xfId="0" applyFont="1" applyBorder="1" applyAlignment="1">
      <alignment horizontal="center" textRotation="90" wrapText="1"/>
    </xf>
    <xf numFmtId="0" fontId="3" fillId="0" borderId="13" xfId="0" applyFont="1" applyBorder="1" applyAlignment="1">
      <alignment horizontal="center" textRotation="90" wrapText="1"/>
    </xf>
    <xf numFmtId="0" fontId="5" fillId="0" borderId="2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21" xfId="0" applyFont="1" applyBorder="1" applyAlignment="1">
      <alignment wrapText="1"/>
    </xf>
    <xf numFmtId="0" fontId="5" fillId="0" borderId="22" xfId="0" applyFont="1" applyBorder="1" applyAlignment="1">
      <alignment wrapText="1"/>
    </xf>
    <xf numFmtId="0" fontId="6" fillId="0" borderId="0" xfId="0" applyFont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left" vertical="top" wrapText="1"/>
    </xf>
    <xf numFmtId="0" fontId="3" fillId="36" borderId="10" xfId="0" applyFont="1" applyFill="1" applyBorder="1" applyAlignment="1">
      <alignment horizontal="center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/>
    </xf>
    <xf numFmtId="0" fontId="3" fillId="36" borderId="10" xfId="0" applyFont="1" applyFill="1" applyBorder="1" applyAlignment="1">
      <alignment horizontal="center" textRotation="90"/>
    </xf>
    <xf numFmtId="0" fontId="3" fillId="0" borderId="10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3" fillId="0" borderId="21" xfId="0" applyFont="1" applyBorder="1" applyAlignment="1">
      <alignment horizontal="center" textRotation="90"/>
    </xf>
    <xf numFmtId="0" fontId="0" fillId="0" borderId="23" xfId="0" applyBorder="1" applyAlignment="1">
      <alignment horizontal="center" textRotation="90"/>
    </xf>
    <xf numFmtId="0" fontId="0" fillId="0" borderId="20" xfId="0" applyBorder="1" applyAlignment="1">
      <alignment horizontal="center" textRotation="90"/>
    </xf>
    <xf numFmtId="0" fontId="0" fillId="0" borderId="19" xfId="0" applyBorder="1" applyAlignment="1">
      <alignment horizontal="center" textRotation="90"/>
    </xf>
    <xf numFmtId="0" fontId="0" fillId="0" borderId="17" xfId="0" applyBorder="1" applyAlignment="1">
      <alignment horizontal="center" textRotation="90"/>
    </xf>
    <xf numFmtId="0" fontId="0" fillId="0" borderId="24" xfId="0" applyBorder="1" applyAlignment="1">
      <alignment horizontal="center" textRotation="90"/>
    </xf>
    <xf numFmtId="0" fontId="5" fillId="0" borderId="21" xfId="0" applyFont="1" applyBorder="1" applyAlignment="1">
      <alignment horizontal="center" textRotation="90"/>
    </xf>
    <xf numFmtId="0" fontId="5" fillId="0" borderId="22" xfId="0" applyFont="1" applyBorder="1" applyAlignment="1">
      <alignment horizontal="center" textRotation="90"/>
    </xf>
    <xf numFmtId="0" fontId="5" fillId="0" borderId="20" xfId="0" applyFont="1" applyBorder="1" applyAlignment="1">
      <alignment horizontal="center" textRotation="90"/>
    </xf>
    <xf numFmtId="0" fontId="5" fillId="0" borderId="0" xfId="0" applyFont="1" applyBorder="1" applyAlignment="1">
      <alignment horizontal="center" textRotation="90"/>
    </xf>
    <xf numFmtId="0" fontId="5" fillId="0" borderId="17" xfId="0" applyFont="1" applyBorder="1" applyAlignment="1">
      <alignment horizontal="center" textRotation="90"/>
    </xf>
    <xf numFmtId="0" fontId="5" fillId="0" borderId="18" xfId="0" applyFont="1" applyBorder="1" applyAlignment="1">
      <alignment horizontal="center" textRotation="90"/>
    </xf>
    <xf numFmtId="0" fontId="3" fillId="35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 textRotation="90"/>
    </xf>
    <xf numFmtId="0" fontId="3" fillId="39" borderId="10" xfId="0" applyFont="1" applyFill="1" applyBorder="1" applyAlignment="1">
      <alignment horizontal="center"/>
    </xf>
    <xf numFmtId="0" fontId="3" fillId="38" borderId="10" xfId="0" applyFont="1" applyFill="1" applyBorder="1" applyAlignment="1">
      <alignment horizontal="center" textRotation="90"/>
    </xf>
    <xf numFmtId="0" fontId="3" fillId="0" borderId="10" xfId="0" applyFont="1" applyBorder="1" applyAlignment="1">
      <alignment horizontal="center" textRotation="90" wrapText="1"/>
    </xf>
    <xf numFmtId="0" fontId="3" fillId="38" borderId="10" xfId="0" applyFont="1" applyFill="1" applyBorder="1" applyAlignment="1">
      <alignment horizontal="center"/>
    </xf>
    <xf numFmtId="0" fontId="3" fillId="37" borderId="10" xfId="0" applyFont="1" applyFill="1" applyBorder="1" applyAlignment="1">
      <alignment horizontal="center" textRotation="90"/>
    </xf>
    <xf numFmtId="0" fontId="3" fillId="39" borderId="10" xfId="0" applyFont="1" applyFill="1" applyBorder="1" applyAlignment="1">
      <alignment horizontal="center" textRotation="90"/>
    </xf>
    <xf numFmtId="0" fontId="4" fillId="0" borderId="17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textRotation="90"/>
    </xf>
    <xf numFmtId="0" fontId="3" fillId="0" borderId="14" xfId="0" applyFont="1" applyBorder="1" applyAlignment="1">
      <alignment horizontal="center" textRotation="90"/>
    </xf>
    <xf numFmtId="0" fontId="3" fillId="0" borderId="13" xfId="0" applyFont="1" applyBorder="1" applyAlignment="1">
      <alignment horizontal="center" textRotation="90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23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1" fillId="0" borderId="24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3" fillId="35" borderId="10" xfId="0" applyFont="1" applyFill="1" applyBorder="1" applyAlignment="1">
      <alignment horizontal="center" textRotation="90"/>
    </xf>
    <xf numFmtId="0" fontId="5" fillId="39" borderId="10" xfId="0" applyFont="1" applyFill="1" applyBorder="1" applyAlignment="1">
      <alignment horizontal="center" textRotation="90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11" fillId="0" borderId="16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textRotation="90" wrapText="1"/>
    </xf>
    <xf numFmtId="0" fontId="0" fillId="0" borderId="18" xfId="0" applyBorder="1" applyAlignment="1">
      <alignment horizontal="left"/>
    </xf>
    <xf numFmtId="0" fontId="5" fillId="35" borderId="10" xfId="0" applyFont="1" applyFill="1" applyBorder="1" applyAlignment="1">
      <alignment horizontal="center" textRotation="90"/>
    </xf>
    <xf numFmtId="0" fontId="5" fillId="36" borderId="10" xfId="0" applyFont="1" applyFill="1" applyBorder="1" applyAlignment="1">
      <alignment horizontal="center" textRotation="90"/>
    </xf>
    <xf numFmtId="0" fontId="5" fillId="37" borderId="10" xfId="0" applyFont="1" applyFill="1" applyBorder="1" applyAlignment="1">
      <alignment horizontal="center" textRotation="90"/>
    </xf>
    <xf numFmtId="0" fontId="5" fillId="38" borderId="10" xfId="0" applyFont="1" applyFill="1" applyBorder="1" applyAlignment="1">
      <alignment horizontal="center" textRotation="90"/>
    </xf>
    <xf numFmtId="0" fontId="13" fillId="0" borderId="12" xfId="0" applyFont="1" applyBorder="1" applyAlignment="1">
      <alignment horizontal="center" vertical="center" textRotation="90" wrapText="1"/>
    </xf>
    <xf numFmtId="0" fontId="13" fillId="0" borderId="14" xfId="0" applyFont="1" applyBorder="1" applyAlignment="1">
      <alignment horizontal="center" vertical="center" textRotation="90" wrapText="1"/>
    </xf>
    <xf numFmtId="0" fontId="13" fillId="0" borderId="13" xfId="0" applyFont="1" applyBorder="1" applyAlignment="1">
      <alignment horizontal="center" vertical="center" textRotation="90" wrapText="1"/>
    </xf>
    <xf numFmtId="0" fontId="6" fillId="34" borderId="15" xfId="0" applyFont="1" applyFill="1" applyBorder="1" applyAlignment="1">
      <alignment vertical="top" wrapText="1"/>
    </xf>
    <xf numFmtId="0" fontId="6" fillId="34" borderId="11" xfId="0" applyFont="1" applyFill="1" applyBorder="1" applyAlignment="1">
      <alignment vertical="top" wrapText="1"/>
    </xf>
    <xf numFmtId="0" fontId="12" fillId="0" borderId="18" xfId="0" applyFont="1" applyBorder="1" applyAlignment="1">
      <alignment horizontal="left"/>
    </xf>
    <xf numFmtId="0" fontId="13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 wrapText="1"/>
    </xf>
    <xf numFmtId="0" fontId="0" fillId="3" borderId="12" xfId="0" applyFont="1" applyFill="1" applyBorder="1" applyAlignment="1">
      <alignment horizontal="left" vertical="top" wrapText="1"/>
    </xf>
    <xf numFmtId="0" fontId="0" fillId="3" borderId="13" xfId="0" applyFon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41" borderId="12" xfId="0" applyFont="1" applyFill="1" applyBorder="1" applyAlignment="1">
      <alignment horizontal="left" vertical="top" wrapText="1"/>
    </xf>
    <xf numFmtId="0" fontId="0" fillId="41" borderId="13" xfId="0" applyFont="1" applyFill="1" applyBorder="1" applyAlignment="1">
      <alignment horizontal="left" vertical="top" wrapText="1"/>
    </xf>
    <xf numFmtId="0" fontId="0" fillId="2" borderId="12" xfId="0" applyFont="1" applyFill="1" applyBorder="1" applyAlignment="1">
      <alignment horizontal="center" vertical="top" wrapText="1"/>
    </xf>
    <xf numFmtId="0" fontId="0" fillId="2" borderId="14" xfId="0" applyFont="1" applyFill="1" applyBorder="1" applyAlignment="1">
      <alignment horizontal="center" vertical="top" wrapText="1"/>
    </xf>
    <xf numFmtId="0" fontId="0" fillId="2" borderId="13" xfId="0" applyFont="1" applyFill="1" applyBorder="1" applyAlignment="1">
      <alignment horizontal="center" vertical="top" wrapText="1"/>
    </xf>
    <xf numFmtId="0" fontId="0" fillId="41" borderId="12" xfId="0" applyFont="1" applyFill="1" applyBorder="1" applyAlignment="1">
      <alignment horizontal="center" vertical="top" wrapText="1"/>
    </xf>
    <xf numFmtId="0" fontId="0" fillId="41" borderId="13" xfId="0" applyFont="1" applyFill="1" applyBorder="1" applyAlignment="1">
      <alignment horizontal="center" vertical="top" wrapText="1"/>
    </xf>
    <xf numFmtId="0" fontId="0" fillId="41" borderId="12" xfId="0" applyFill="1" applyBorder="1" applyAlignment="1">
      <alignment horizontal="left" vertical="top" wrapText="1"/>
    </xf>
    <xf numFmtId="0" fontId="0" fillId="41" borderId="13" xfId="0" applyFill="1" applyBorder="1" applyAlignment="1">
      <alignment horizontal="left" vertical="top" wrapText="1"/>
    </xf>
    <xf numFmtId="0" fontId="0" fillId="2" borderId="12" xfId="0" applyFill="1" applyBorder="1" applyAlignment="1">
      <alignment horizontal="left" vertical="top" wrapText="1"/>
    </xf>
    <xf numFmtId="0" fontId="0" fillId="2" borderId="14" xfId="0" applyFill="1" applyBorder="1" applyAlignment="1">
      <alignment horizontal="left" vertical="top" wrapText="1"/>
    </xf>
    <xf numFmtId="0" fontId="0" fillId="2" borderId="13" xfId="0" applyFill="1" applyBorder="1" applyAlignment="1">
      <alignment horizontal="left" vertical="top" wrapText="1"/>
    </xf>
    <xf numFmtId="0" fontId="0" fillId="2" borderId="12" xfId="0" applyFont="1" applyFill="1" applyBorder="1" applyAlignment="1">
      <alignment horizontal="left" vertical="top" wrapText="1"/>
    </xf>
    <xf numFmtId="0" fontId="0" fillId="2" borderId="14" xfId="0" applyFont="1" applyFill="1" applyBorder="1" applyAlignment="1">
      <alignment horizontal="left" vertical="top" wrapText="1"/>
    </xf>
    <xf numFmtId="0" fontId="0" fillId="2" borderId="13" xfId="0" applyFont="1" applyFill="1" applyBorder="1" applyAlignment="1">
      <alignment horizontal="left" vertical="top" wrapText="1"/>
    </xf>
    <xf numFmtId="0" fontId="0" fillId="7" borderId="12" xfId="0" applyFont="1" applyFill="1" applyBorder="1" applyAlignment="1">
      <alignment horizontal="center" vertical="top" wrapText="1"/>
    </xf>
    <xf numFmtId="0" fontId="0" fillId="7" borderId="14" xfId="0" applyFont="1" applyFill="1" applyBorder="1" applyAlignment="1">
      <alignment horizontal="center" vertical="top" wrapText="1"/>
    </xf>
    <xf numFmtId="0" fontId="0" fillId="7" borderId="13" xfId="0" applyFont="1" applyFill="1" applyBorder="1" applyAlignment="1">
      <alignment horizontal="center" vertical="top" wrapText="1"/>
    </xf>
    <xf numFmtId="0" fontId="0" fillId="3" borderId="12" xfId="0" applyFill="1" applyBorder="1" applyAlignment="1">
      <alignment horizontal="left" vertical="top" wrapText="1"/>
    </xf>
    <xf numFmtId="0" fontId="0" fillId="3" borderId="14" xfId="0" applyFill="1" applyBorder="1" applyAlignment="1">
      <alignment horizontal="left" vertical="top" wrapText="1"/>
    </xf>
    <xf numFmtId="0" fontId="0" fillId="3" borderId="13" xfId="0" applyFill="1" applyBorder="1" applyAlignment="1">
      <alignment horizontal="left" vertical="top" wrapText="1"/>
    </xf>
    <xf numFmtId="0" fontId="0" fillId="3" borderId="14" xfId="0" applyFont="1" applyFill="1" applyBorder="1" applyAlignment="1">
      <alignment horizontal="left" vertical="top" wrapText="1"/>
    </xf>
    <xf numFmtId="0" fontId="0" fillId="3" borderId="12" xfId="0" applyFont="1" applyFill="1" applyBorder="1" applyAlignment="1">
      <alignment horizontal="center" vertical="top" wrapText="1"/>
    </xf>
    <xf numFmtId="0" fontId="0" fillId="3" borderId="14" xfId="0" applyFont="1" applyFill="1" applyBorder="1" applyAlignment="1">
      <alignment horizontal="center" vertical="top" wrapText="1"/>
    </xf>
    <xf numFmtId="0" fontId="0" fillId="3" borderId="13" xfId="0" applyFont="1" applyFill="1" applyBorder="1" applyAlignment="1">
      <alignment horizontal="center" vertical="top" wrapText="1"/>
    </xf>
    <xf numFmtId="0" fontId="0" fillId="5" borderId="12" xfId="0" applyFont="1" applyFill="1" applyBorder="1" applyAlignment="1">
      <alignment horizontal="center" vertical="top" wrapText="1"/>
    </xf>
    <xf numFmtId="0" fontId="0" fillId="5" borderId="14" xfId="0" applyFont="1" applyFill="1" applyBorder="1" applyAlignment="1">
      <alignment horizontal="center" vertical="top" wrapText="1"/>
    </xf>
    <xf numFmtId="0" fontId="0" fillId="5" borderId="13" xfId="0" applyFont="1" applyFill="1" applyBorder="1" applyAlignment="1">
      <alignment horizontal="center" vertical="top" wrapText="1"/>
    </xf>
    <xf numFmtId="0" fontId="0" fillId="7" borderId="12" xfId="0" applyFill="1" applyBorder="1" applyAlignment="1">
      <alignment horizontal="left" vertical="top" wrapText="1"/>
    </xf>
    <xf numFmtId="0" fontId="0" fillId="7" borderId="14" xfId="0" applyFill="1" applyBorder="1" applyAlignment="1">
      <alignment horizontal="left" vertical="top" wrapText="1"/>
    </xf>
    <xf numFmtId="0" fontId="0" fillId="7" borderId="13" xfId="0" applyFill="1" applyBorder="1" applyAlignment="1">
      <alignment horizontal="left" vertical="top" wrapText="1"/>
    </xf>
    <xf numFmtId="0" fontId="0" fillId="7" borderId="12" xfId="0" applyFill="1" applyBorder="1" applyAlignment="1">
      <alignment horizontal="center" vertical="top" wrapText="1"/>
    </xf>
    <xf numFmtId="0" fontId="0" fillId="7" borderId="14" xfId="0" applyFill="1" applyBorder="1" applyAlignment="1">
      <alignment horizontal="center" vertical="top" wrapText="1"/>
    </xf>
    <xf numFmtId="0" fontId="0" fillId="7" borderId="13" xfId="0" applyFill="1" applyBorder="1" applyAlignment="1">
      <alignment horizontal="center" vertical="top" wrapText="1"/>
    </xf>
    <xf numFmtId="0" fontId="0" fillId="7" borderId="12" xfId="0" applyFont="1" applyFill="1" applyBorder="1" applyAlignment="1">
      <alignment horizontal="left" vertical="top" wrapText="1"/>
    </xf>
    <xf numFmtId="0" fontId="0" fillId="7" borderId="14" xfId="0" applyFont="1" applyFill="1" applyBorder="1" applyAlignment="1">
      <alignment horizontal="left" vertical="top" wrapText="1"/>
    </xf>
    <xf numFmtId="0" fontId="0" fillId="7" borderId="13" xfId="0" applyFont="1" applyFill="1" applyBorder="1" applyAlignment="1">
      <alignment horizontal="left" vertical="top" wrapText="1"/>
    </xf>
    <xf numFmtId="0" fontId="0" fillId="4" borderId="12" xfId="0" applyFont="1" applyFill="1" applyBorder="1" applyAlignment="1">
      <alignment horizontal="left" vertical="top" wrapText="1"/>
    </xf>
    <xf numFmtId="0" fontId="0" fillId="4" borderId="14" xfId="0" applyFont="1" applyFill="1" applyBorder="1" applyAlignment="1">
      <alignment horizontal="left" vertical="top" wrapText="1"/>
    </xf>
    <xf numFmtId="0" fontId="0" fillId="4" borderId="13" xfId="0" applyFont="1" applyFill="1" applyBorder="1" applyAlignment="1">
      <alignment horizontal="left" vertical="top" wrapText="1"/>
    </xf>
    <xf numFmtId="0" fontId="0" fillId="4" borderId="12" xfId="0" applyFill="1" applyBorder="1" applyAlignment="1">
      <alignment horizontal="left" vertical="top" wrapText="1"/>
    </xf>
    <xf numFmtId="0" fontId="0" fillId="4" borderId="14" xfId="0" applyFill="1" applyBorder="1" applyAlignment="1">
      <alignment horizontal="left" vertical="top" wrapText="1"/>
    </xf>
    <xf numFmtId="0" fontId="0" fillId="4" borderId="13" xfId="0" applyFill="1" applyBorder="1" applyAlignment="1">
      <alignment horizontal="left" vertical="top" wrapText="1"/>
    </xf>
    <xf numFmtId="0" fontId="0" fillId="4" borderId="12" xfId="0" applyFont="1" applyFill="1" applyBorder="1" applyAlignment="1">
      <alignment horizontal="center" vertical="top" wrapText="1"/>
    </xf>
    <xf numFmtId="0" fontId="0" fillId="4" borderId="14" xfId="0" applyFont="1" applyFill="1" applyBorder="1" applyAlignment="1">
      <alignment horizontal="center" vertical="top" wrapText="1"/>
    </xf>
    <xf numFmtId="0" fontId="0" fillId="4" borderId="13" xfId="0" applyFont="1" applyFill="1" applyBorder="1" applyAlignment="1">
      <alignment horizontal="center" vertical="top" wrapText="1"/>
    </xf>
    <xf numFmtId="0" fontId="0" fillId="5" borderId="12" xfId="0" applyFill="1" applyBorder="1" applyAlignment="1">
      <alignment horizontal="left" vertical="top" wrapText="1"/>
    </xf>
    <xf numFmtId="0" fontId="0" fillId="5" borderId="14" xfId="0" applyFill="1" applyBorder="1" applyAlignment="1">
      <alignment horizontal="left" vertical="top" wrapText="1"/>
    </xf>
    <xf numFmtId="0" fontId="0" fillId="5" borderId="13" xfId="0" applyFill="1" applyBorder="1" applyAlignment="1">
      <alignment horizontal="left" vertical="top" wrapText="1"/>
    </xf>
    <xf numFmtId="0" fontId="0" fillId="5" borderId="12" xfId="0" applyFont="1" applyFill="1" applyBorder="1" applyAlignment="1">
      <alignment horizontal="left" vertical="top" wrapText="1"/>
    </xf>
    <xf numFmtId="0" fontId="0" fillId="5" borderId="14" xfId="0" applyFont="1" applyFill="1" applyBorder="1" applyAlignment="1">
      <alignment horizontal="left" vertical="top" wrapText="1"/>
    </xf>
    <xf numFmtId="0" fontId="0" fillId="5" borderId="13" xfId="0" applyFont="1" applyFill="1" applyBorder="1" applyAlignment="1">
      <alignment horizontal="lef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161925</xdr:colOff>
      <xdr:row>83</xdr:row>
      <xdr:rowOff>123825</xdr:rowOff>
    </xdr:from>
    <xdr:ext cx="409575" cy="95250"/>
    <xdr:sp fLocksText="0">
      <xdr:nvSpPr>
        <xdr:cNvPr id="1" name="TextBox 2"/>
        <xdr:cNvSpPr txBox="1">
          <a:spLocks noChangeArrowheads="1"/>
        </xdr:cNvSpPr>
      </xdr:nvSpPr>
      <xdr:spPr>
        <a:xfrm>
          <a:off x="4410075" y="27574875"/>
          <a:ext cx="4095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59</xdr:row>
      <xdr:rowOff>0</xdr:rowOff>
    </xdr:from>
    <xdr:ext cx="400050" cy="95250"/>
    <xdr:sp fLocksText="0">
      <xdr:nvSpPr>
        <xdr:cNvPr id="1" name="TextBox 1"/>
        <xdr:cNvSpPr txBox="1">
          <a:spLocks noChangeArrowheads="1"/>
        </xdr:cNvSpPr>
      </xdr:nvSpPr>
      <xdr:spPr>
        <a:xfrm>
          <a:off x="2971800" y="20783550"/>
          <a:ext cx="4000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80"/>
  <sheetViews>
    <sheetView tabSelected="1" zoomScalePageLayoutView="0" workbookViewId="0" topLeftCell="A46">
      <selection activeCell="A52" sqref="A52"/>
    </sheetView>
  </sheetViews>
  <sheetFormatPr defaultColWidth="9.00390625" defaultRowHeight="12.75"/>
  <cols>
    <col min="1" max="1" width="9.125" style="3" customWidth="1"/>
    <col min="2" max="2" width="28.00390625" style="2" customWidth="1"/>
    <col min="3" max="4" width="3.75390625" style="0" customWidth="1"/>
    <col min="5" max="5" width="6.25390625" style="0" customWidth="1"/>
    <col min="6" max="6" width="4.875" style="0" customWidth="1"/>
    <col min="7" max="7" width="4.375" style="0" customWidth="1"/>
    <col min="8" max="8" width="4.25390625" style="0" customWidth="1"/>
    <col min="9" max="9" width="5.125" style="0" customWidth="1"/>
    <col min="10" max="10" width="4.875" style="0" customWidth="1"/>
    <col min="11" max="11" width="4.375" style="0" customWidth="1"/>
    <col min="12" max="12" width="5.00390625" style="0" customWidth="1"/>
    <col min="13" max="13" width="5.125" style="0" customWidth="1"/>
    <col min="14" max="14" width="4.75390625" style="0" customWidth="1"/>
    <col min="15" max="15" width="4.625" style="0" customWidth="1"/>
    <col min="16" max="16" width="4.75390625" style="0" customWidth="1"/>
    <col min="17" max="17" width="4.625" style="0" customWidth="1"/>
    <col min="18" max="18" width="4.875" style="0" customWidth="1"/>
    <col min="19" max="19" width="4.625" style="0" customWidth="1"/>
    <col min="20" max="20" width="4.875" style="0" customWidth="1"/>
    <col min="21" max="21" width="4.25390625" style="0" customWidth="1"/>
    <col min="22" max="22" width="4.75390625" style="0" customWidth="1"/>
    <col min="23" max="23" width="4.125" style="0" customWidth="1"/>
    <col min="24" max="24" width="4.625" style="0" customWidth="1"/>
  </cols>
  <sheetData>
    <row r="1" spans="1:22" ht="26.25" customHeight="1">
      <c r="A1" s="190" t="s">
        <v>279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2"/>
      <c r="N1" s="192"/>
      <c r="O1" s="192"/>
      <c r="P1" s="192"/>
      <c r="Q1" s="192"/>
      <c r="R1" s="192"/>
      <c r="S1" s="192"/>
      <c r="T1" s="192"/>
      <c r="U1" s="1"/>
      <c r="V1" s="1"/>
    </row>
    <row r="2" spans="1:24" ht="15" customHeight="1">
      <c r="A2" s="193" t="s">
        <v>1</v>
      </c>
      <c r="B2" s="194" t="s">
        <v>37</v>
      </c>
      <c r="C2" s="161" t="s">
        <v>2</v>
      </c>
      <c r="D2" s="162"/>
      <c r="E2" s="162"/>
      <c r="F2" s="198" t="s">
        <v>22</v>
      </c>
      <c r="G2" s="199"/>
      <c r="H2" s="186" t="s">
        <v>23</v>
      </c>
      <c r="I2" s="161" t="s">
        <v>24</v>
      </c>
      <c r="J2" s="162"/>
      <c r="K2" s="162"/>
      <c r="L2" s="162"/>
      <c r="M2" s="204" t="s">
        <v>26</v>
      </c>
      <c r="N2" s="205"/>
      <c r="O2" s="205"/>
      <c r="P2" s="205"/>
      <c r="Q2" s="205"/>
      <c r="R2" s="205"/>
      <c r="S2" s="205"/>
      <c r="T2" s="205"/>
      <c r="U2" s="206"/>
      <c r="V2" s="206"/>
      <c r="W2" s="206"/>
      <c r="X2" s="206"/>
    </row>
    <row r="3" spans="1:24" ht="12.75" customHeight="1">
      <c r="A3" s="193"/>
      <c r="B3" s="194"/>
      <c r="C3" s="163"/>
      <c r="D3" s="164"/>
      <c r="E3" s="164"/>
      <c r="F3" s="200"/>
      <c r="G3" s="201"/>
      <c r="H3" s="186"/>
      <c r="I3" s="163"/>
      <c r="J3" s="164"/>
      <c r="K3" s="164"/>
      <c r="L3" s="164"/>
      <c r="M3" s="167" t="s">
        <v>27</v>
      </c>
      <c r="N3" s="167"/>
      <c r="O3" s="167"/>
      <c r="P3" s="167"/>
      <c r="Q3" s="167" t="s">
        <v>28</v>
      </c>
      <c r="R3" s="167"/>
      <c r="S3" s="167"/>
      <c r="T3" s="167"/>
      <c r="U3" s="167" t="s">
        <v>71</v>
      </c>
      <c r="V3" s="167"/>
      <c r="W3" s="167"/>
      <c r="X3" s="167"/>
    </row>
    <row r="4" spans="1:24" ht="12.75" customHeight="1">
      <c r="A4" s="193"/>
      <c r="B4" s="194"/>
      <c r="C4" s="195" t="s">
        <v>3</v>
      </c>
      <c r="D4" s="147" t="s">
        <v>4</v>
      </c>
      <c r="E4" s="183" t="s">
        <v>5</v>
      </c>
      <c r="F4" s="200"/>
      <c r="G4" s="201"/>
      <c r="H4" s="186"/>
      <c r="I4" s="170" t="s">
        <v>73</v>
      </c>
      <c r="J4" s="171"/>
      <c r="K4" s="176" t="s">
        <v>74</v>
      </c>
      <c r="L4" s="177"/>
      <c r="M4" s="182" t="s">
        <v>29</v>
      </c>
      <c r="N4" s="182"/>
      <c r="O4" s="160" t="s">
        <v>30</v>
      </c>
      <c r="P4" s="160"/>
      <c r="Q4" s="165" t="s">
        <v>119</v>
      </c>
      <c r="R4" s="165"/>
      <c r="S4" s="187" t="s">
        <v>120</v>
      </c>
      <c r="T4" s="187"/>
      <c r="U4" s="160" t="s">
        <v>121</v>
      </c>
      <c r="V4" s="160"/>
      <c r="W4" s="184" t="s">
        <v>122</v>
      </c>
      <c r="X4" s="184"/>
    </row>
    <row r="5" spans="1:24" ht="15" customHeight="1">
      <c r="A5" s="193"/>
      <c r="B5" s="194"/>
      <c r="C5" s="196"/>
      <c r="D5" s="148"/>
      <c r="E5" s="183"/>
      <c r="F5" s="200"/>
      <c r="G5" s="201"/>
      <c r="H5" s="186"/>
      <c r="I5" s="172"/>
      <c r="J5" s="173"/>
      <c r="K5" s="178"/>
      <c r="L5" s="179"/>
      <c r="M5" s="182" t="s">
        <v>31</v>
      </c>
      <c r="N5" s="182"/>
      <c r="O5" s="160" t="s">
        <v>140</v>
      </c>
      <c r="P5" s="160"/>
      <c r="Q5" s="165" t="s">
        <v>141</v>
      </c>
      <c r="R5" s="165"/>
      <c r="S5" s="187" t="s">
        <v>142</v>
      </c>
      <c r="T5" s="187"/>
      <c r="U5" s="160" t="s">
        <v>146</v>
      </c>
      <c r="V5" s="160"/>
      <c r="W5" s="184" t="s">
        <v>145</v>
      </c>
      <c r="X5" s="184"/>
    </row>
    <row r="6" spans="1:24" ht="23.25" customHeight="1">
      <c r="A6" s="193"/>
      <c r="B6" s="194"/>
      <c r="C6" s="196"/>
      <c r="D6" s="148"/>
      <c r="E6" s="183"/>
      <c r="F6" s="202"/>
      <c r="G6" s="203"/>
      <c r="H6" s="186"/>
      <c r="I6" s="174"/>
      <c r="J6" s="175"/>
      <c r="K6" s="180"/>
      <c r="L6" s="181"/>
      <c r="M6" s="207" t="s">
        <v>0</v>
      </c>
      <c r="N6" s="49" t="s">
        <v>25</v>
      </c>
      <c r="O6" s="166" t="s">
        <v>0</v>
      </c>
      <c r="P6" s="54" t="s">
        <v>25</v>
      </c>
      <c r="Q6" s="188" t="s">
        <v>0</v>
      </c>
      <c r="R6" s="59" t="s">
        <v>25</v>
      </c>
      <c r="S6" s="185" t="s">
        <v>0</v>
      </c>
      <c r="T6" s="64" t="s">
        <v>25</v>
      </c>
      <c r="U6" s="166" t="s">
        <v>0</v>
      </c>
      <c r="V6" s="54" t="s">
        <v>25</v>
      </c>
      <c r="W6" s="189" t="s">
        <v>0</v>
      </c>
      <c r="X6" s="69" t="s">
        <v>25</v>
      </c>
    </row>
    <row r="7" spans="1:24" ht="81">
      <c r="A7" s="193"/>
      <c r="B7" s="194"/>
      <c r="C7" s="197"/>
      <c r="D7" s="149"/>
      <c r="E7" s="183"/>
      <c r="F7" s="40" t="s">
        <v>79</v>
      </c>
      <c r="G7" s="13" t="s">
        <v>80</v>
      </c>
      <c r="H7" s="186"/>
      <c r="I7" s="40" t="s">
        <v>79</v>
      </c>
      <c r="J7" s="13" t="s">
        <v>80</v>
      </c>
      <c r="K7" s="13" t="s">
        <v>70</v>
      </c>
      <c r="L7" s="13" t="s">
        <v>32</v>
      </c>
      <c r="M7" s="207"/>
      <c r="N7" s="50" t="s">
        <v>32</v>
      </c>
      <c r="O7" s="166"/>
      <c r="P7" s="55" t="s">
        <v>32</v>
      </c>
      <c r="Q7" s="188"/>
      <c r="R7" s="60" t="s">
        <v>32</v>
      </c>
      <c r="S7" s="185"/>
      <c r="T7" s="65" t="s">
        <v>32</v>
      </c>
      <c r="U7" s="166"/>
      <c r="V7" s="55" t="s">
        <v>32</v>
      </c>
      <c r="W7" s="189"/>
      <c r="X7" s="70" t="s">
        <v>32</v>
      </c>
    </row>
    <row r="8" spans="1:24" s="45" customFormat="1" ht="12.75">
      <c r="A8" s="42">
        <v>1</v>
      </c>
      <c r="B8" s="42">
        <v>2</v>
      </c>
      <c r="C8" s="43">
        <v>3</v>
      </c>
      <c r="D8" s="44">
        <v>4</v>
      </c>
      <c r="E8" s="44">
        <v>5</v>
      </c>
      <c r="F8" s="44">
        <v>7</v>
      </c>
      <c r="G8" s="44">
        <v>8</v>
      </c>
      <c r="H8" s="44">
        <v>9</v>
      </c>
      <c r="I8" s="44">
        <v>10</v>
      </c>
      <c r="J8" s="44">
        <v>11</v>
      </c>
      <c r="K8" s="44">
        <v>12</v>
      </c>
      <c r="L8" s="44">
        <v>13</v>
      </c>
      <c r="M8" s="51">
        <v>14</v>
      </c>
      <c r="N8" s="51">
        <v>15</v>
      </c>
      <c r="O8" s="56">
        <v>16</v>
      </c>
      <c r="P8" s="56">
        <v>17</v>
      </c>
      <c r="Q8" s="61">
        <v>18</v>
      </c>
      <c r="R8" s="61">
        <v>19</v>
      </c>
      <c r="S8" s="66">
        <v>20</v>
      </c>
      <c r="T8" s="66">
        <v>21</v>
      </c>
      <c r="U8" s="56">
        <v>22</v>
      </c>
      <c r="V8" s="56">
        <v>23</v>
      </c>
      <c r="W8" s="71">
        <v>24</v>
      </c>
      <c r="X8" s="71">
        <v>25</v>
      </c>
    </row>
    <row r="9" spans="1:24" ht="24">
      <c r="A9" s="14" t="s">
        <v>6</v>
      </c>
      <c r="B9" s="18" t="s">
        <v>36</v>
      </c>
      <c r="C9" s="74"/>
      <c r="D9" s="17"/>
      <c r="E9" s="17"/>
      <c r="F9" s="17">
        <v>732</v>
      </c>
      <c r="G9" s="17">
        <f>SUM(G10:G18)</f>
        <v>1056</v>
      </c>
      <c r="H9" s="17">
        <f>SUM(H10:H18)</f>
        <v>352</v>
      </c>
      <c r="I9" s="17">
        <v>488</v>
      </c>
      <c r="J9" s="17">
        <f>SUM(J10:J18)</f>
        <v>704</v>
      </c>
      <c r="K9" s="17">
        <f>SUM(K10:K18)</f>
        <v>275</v>
      </c>
      <c r="L9" s="17">
        <f>SUM(N9,P9,R9,T9,V9,X9)</f>
        <v>429</v>
      </c>
      <c r="M9" s="53">
        <f>SUM(M10:M18)</f>
        <v>256</v>
      </c>
      <c r="N9" s="53">
        <f>SUM(N10:N18)</f>
        <v>80</v>
      </c>
      <c r="O9" s="58">
        <f>SUM(O10:O18)</f>
        <v>176</v>
      </c>
      <c r="P9" s="58">
        <f>SUM(P10:P18)</f>
        <v>110</v>
      </c>
      <c r="Q9" s="63">
        <f>Q10+Q11+Q13+Q14</f>
        <v>108</v>
      </c>
      <c r="R9" s="63">
        <f>R11+R13+R14</f>
        <v>75</v>
      </c>
      <c r="S9" s="68">
        <f>S10+S11+S13+S14</f>
        <v>76</v>
      </c>
      <c r="T9" s="68">
        <f>T13+T14</f>
        <v>76</v>
      </c>
      <c r="U9" s="58">
        <f>U13+U14</f>
        <v>64</v>
      </c>
      <c r="V9" s="58">
        <f>V13+V14</f>
        <v>64</v>
      </c>
      <c r="W9" s="73">
        <f>W13+W14</f>
        <v>24</v>
      </c>
      <c r="X9" s="73">
        <f>X13+X14</f>
        <v>24</v>
      </c>
    </row>
    <row r="10" spans="1:24" ht="12.75">
      <c r="A10" s="19" t="s">
        <v>7</v>
      </c>
      <c r="B10" s="20" t="s">
        <v>14</v>
      </c>
      <c r="C10" s="21">
        <v>1</v>
      </c>
      <c r="D10" s="22"/>
      <c r="E10" s="22"/>
      <c r="F10" s="23"/>
      <c r="G10" s="22">
        <f>H10+J10</f>
        <v>68</v>
      </c>
      <c r="H10" s="22">
        <v>20</v>
      </c>
      <c r="I10" s="23">
        <v>48</v>
      </c>
      <c r="J10" s="46">
        <f>M10</f>
        <v>48</v>
      </c>
      <c r="K10" s="22">
        <f>M10</f>
        <v>48</v>
      </c>
      <c r="L10" s="22">
        <v>0</v>
      </c>
      <c r="M10" s="52">
        <v>48</v>
      </c>
      <c r="N10" s="52">
        <v>0</v>
      </c>
      <c r="O10" s="57"/>
      <c r="P10" s="57"/>
      <c r="Q10" s="62"/>
      <c r="R10" s="62"/>
      <c r="S10" s="67"/>
      <c r="T10" s="67"/>
      <c r="U10" s="57"/>
      <c r="V10" s="57"/>
      <c r="W10" s="72"/>
      <c r="X10" s="72"/>
    </row>
    <row r="11" spans="1:24" ht="12.75">
      <c r="A11" s="19" t="s">
        <v>8</v>
      </c>
      <c r="B11" s="20" t="s">
        <v>65</v>
      </c>
      <c r="C11" s="21">
        <v>3</v>
      </c>
      <c r="D11" s="22"/>
      <c r="E11" s="22"/>
      <c r="F11" s="23"/>
      <c r="G11" s="22">
        <f>H11+J11</f>
        <v>66</v>
      </c>
      <c r="H11" s="22">
        <v>18</v>
      </c>
      <c r="I11" s="23">
        <v>48</v>
      </c>
      <c r="J11" s="46">
        <f>Q11</f>
        <v>48</v>
      </c>
      <c r="K11" s="22">
        <v>33</v>
      </c>
      <c r="L11" s="22">
        <f>R11</f>
        <v>15</v>
      </c>
      <c r="M11" s="52"/>
      <c r="N11" s="52"/>
      <c r="O11" s="57"/>
      <c r="P11" s="57"/>
      <c r="Q11" s="62">
        <v>48</v>
      </c>
      <c r="R11" s="62">
        <v>15</v>
      </c>
      <c r="S11" s="67"/>
      <c r="T11" s="67"/>
      <c r="U11" s="57"/>
      <c r="V11" s="57"/>
      <c r="W11" s="72"/>
      <c r="X11" s="72"/>
    </row>
    <row r="12" spans="1:24" ht="12.75">
      <c r="A12" s="19" t="s">
        <v>9</v>
      </c>
      <c r="B12" s="20" t="s">
        <v>35</v>
      </c>
      <c r="C12" s="21">
        <v>1</v>
      </c>
      <c r="D12" s="22"/>
      <c r="E12" s="22"/>
      <c r="F12" s="23"/>
      <c r="G12" s="22">
        <f>H12+J12</f>
        <v>68</v>
      </c>
      <c r="H12" s="22">
        <v>20</v>
      </c>
      <c r="I12" s="23">
        <v>48</v>
      </c>
      <c r="J12" s="46">
        <f>M12</f>
        <v>48</v>
      </c>
      <c r="K12" s="22">
        <f>J12-N12</f>
        <v>48</v>
      </c>
      <c r="L12" s="22">
        <f>N12</f>
        <v>0</v>
      </c>
      <c r="M12" s="52">
        <v>48</v>
      </c>
      <c r="N12" s="52">
        <v>0</v>
      </c>
      <c r="O12" s="57"/>
      <c r="P12" s="57"/>
      <c r="Q12" s="62"/>
      <c r="R12" s="62"/>
      <c r="S12" s="67"/>
      <c r="T12" s="67"/>
      <c r="U12" s="57"/>
      <c r="V12" s="57"/>
      <c r="W12" s="72"/>
      <c r="X12" s="72"/>
    </row>
    <row r="13" spans="1:24" ht="12.75">
      <c r="A13" s="19" t="s">
        <v>10</v>
      </c>
      <c r="B13" s="20" t="s">
        <v>15</v>
      </c>
      <c r="C13" s="21"/>
      <c r="D13" s="22"/>
      <c r="E13" s="77" t="s">
        <v>191</v>
      </c>
      <c r="F13" s="23"/>
      <c r="G13" s="22">
        <f>H13+J13</f>
        <v>216</v>
      </c>
      <c r="H13" s="22">
        <v>40</v>
      </c>
      <c r="I13" s="23">
        <v>172</v>
      </c>
      <c r="J13" s="46">
        <f>M13+O13+Q13+S13+U13+W13</f>
        <v>176</v>
      </c>
      <c r="K13" s="22">
        <v>0</v>
      </c>
      <c r="L13" s="22">
        <v>176</v>
      </c>
      <c r="M13" s="52">
        <v>32</v>
      </c>
      <c r="N13" s="52">
        <v>32</v>
      </c>
      <c r="O13" s="57">
        <v>44</v>
      </c>
      <c r="P13" s="57">
        <v>44</v>
      </c>
      <c r="Q13" s="62">
        <v>30</v>
      </c>
      <c r="R13" s="62">
        <v>30</v>
      </c>
      <c r="S13" s="67">
        <v>38</v>
      </c>
      <c r="T13" s="67">
        <v>38</v>
      </c>
      <c r="U13" s="57">
        <v>32</v>
      </c>
      <c r="V13" s="57">
        <v>32</v>
      </c>
      <c r="W13" s="72"/>
      <c r="X13" s="72"/>
    </row>
    <row r="14" spans="1:24" ht="18" customHeight="1">
      <c r="A14" s="19" t="s">
        <v>66</v>
      </c>
      <c r="B14" s="20" t="s">
        <v>190</v>
      </c>
      <c r="C14" s="21"/>
      <c r="D14" s="22"/>
      <c r="E14" s="22" t="s">
        <v>193</v>
      </c>
      <c r="F14" s="23"/>
      <c r="G14" s="22">
        <v>400</v>
      </c>
      <c r="H14" s="22">
        <v>200</v>
      </c>
      <c r="I14" s="23">
        <v>172</v>
      </c>
      <c r="J14" s="46">
        <v>200</v>
      </c>
      <c r="K14" s="22">
        <v>0</v>
      </c>
      <c r="L14" s="22">
        <v>200</v>
      </c>
      <c r="M14" s="52">
        <v>32</v>
      </c>
      <c r="N14" s="52">
        <v>32</v>
      </c>
      <c r="O14" s="57">
        <v>44</v>
      </c>
      <c r="P14" s="57">
        <v>44</v>
      </c>
      <c r="Q14" s="62">
        <v>30</v>
      </c>
      <c r="R14" s="62">
        <v>30</v>
      </c>
      <c r="S14" s="67">
        <v>38</v>
      </c>
      <c r="T14" s="67">
        <v>38</v>
      </c>
      <c r="U14" s="57">
        <v>32</v>
      </c>
      <c r="V14" s="57">
        <v>32</v>
      </c>
      <c r="W14" s="72">
        <v>24</v>
      </c>
      <c r="X14" s="72">
        <v>24</v>
      </c>
    </row>
    <row r="15" spans="1:24" ht="24.75" customHeight="1">
      <c r="A15" s="19" t="s">
        <v>139</v>
      </c>
      <c r="B15" s="20" t="s">
        <v>118</v>
      </c>
      <c r="C15" s="21"/>
      <c r="D15" s="22"/>
      <c r="E15" s="35">
        <v>2</v>
      </c>
      <c r="F15" s="23"/>
      <c r="G15" s="22">
        <v>70</v>
      </c>
      <c r="H15" s="22">
        <v>16</v>
      </c>
      <c r="I15" s="23"/>
      <c r="J15" s="46">
        <v>54</v>
      </c>
      <c r="K15" s="22">
        <v>54</v>
      </c>
      <c r="L15" s="22">
        <v>0</v>
      </c>
      <c r="M15" s="52">
        <v>32</v>
      </c>
      <c r="N15" s="52">
        <v>0</v>
      </c>
      <c r="O15" s="57">
        <v>22</v>
      </c>
      <c r="P15" s="57">
        <v>0</v>
      </c>
      <c r="Q15" s="62"/>
      <c r="R15" s="62"/>
      <c r="S15" s="67"/>
      <c r="T15" s="67"/>
      <c r="U15" s="57"/>
      <c r="V15" s="57"/>
      <c r="W15" s="72"/>
      <c r="X15" s="72"/>
    </row>
    <row r="16" spans="1:24" ht="15" customHeight="1">
      <c r="A16" s="19" t="s">
        <v>138</v>
      </c>
      <c r="B16" s="20" t="s">
        <v>117</v>
      </c>
      <c r="C16" s="21"/>
      <c r="D16" s="22"/>
      <c r="E16" s="35" t="s">
        <v>256</v>
      </c>
      <c r="F16" s="23"/>
      <c r="G16" s="22">
        <v>42</v>
      </c>
      <c r="H16" s="22">
        <v>10</v>
      </c>
      <c r="I16" s="23"/>
      <c r="J16" s="46">
        <v>32</v>
      </c>
      <c r="K16" s="22">
        <v>32</v>
      </c>
      <c r="L16" s="22">
        <v>0</v>
      </c>
      <c r="M16" s="52">
        <v>32</v>
      </c>
      <c r="N16" s="52">
        <v>0</v>
      </c>
      <c r="O16" s="57"/>
      <c r="P16" s="57"/>
      <c r="Q16" s="62"/>
      <c r="R16" s="62"/>
      <c r="S16" s="67"/>
      <c r="T16" s="67"/>
      <c r="U16" s="57"/>
      <c r="V16" s="57"/>
      <c r="W16" s="72"/>
      <c r="X16" s="72"/>
    </row>
    <row r="17" spans="1:24" ht="23.25" customHeight="1">
      <c r="A17" s="19" t="s">
        <v>137</v>
      </c>
      <c r="B17" s="24" t="s">
        <v>280</v>
      </c>
      <c r="C17" s="46"/>
      <c r="D17" s="46"/>
      <c r="E17" s="46" t="s">
        <v>281</v>
      </c>
      <c r="F17" s="47"/>
      <c r="G17" s="46">
        <v>64</v>
      </c>
      <c r="H17" s="46">
        <v>10</v>
      </c>
      <c r="I17" s="47"/>
      <c r="J17" s="48">
        <v>54</v>
      </c>
      <c r="K17" s="46">
        <v>16</v>
      </c>
      <c r="L17" s="46">
        <v>38</v>
      </c>
      <c r="M17" s="52">
        <v>32</v>
      </c>
      <c r="N17" s="52">
        <v>16</v>
      </c>
      <c r="O17" s="57">
        <v>22</v>
      </c>
      <c r="P17" s="57">
        <v>22</v>
      </c>
      <c r="Q17" s="62"/>
      <c r="R17" s="62"/>
      <c r="S17" s="67"/>
      <c r="T17" s="67"/>
      <c r="U17" s="57"/>
      <c r="V17" s="57"/>
      <c r="W17" s="72"/>
      <c r="X17" s="72"/>
    </row>
    <row r="18" spans="1:24" ht="24" customHeight="1">
      <c r="A18" s="19" t="s">
        <v>136</v>
      </c>
      <c r="B18" s="24" t="s">
        <v>123</v>
      </c>
      <c r="C18" s="46"/>
      <c r="D18" s="46"/>
      <c r="E18" s="46" t="s">
        <v>132</v>
      </c>
      <c r="F18" s="47"/>
      <c r="G18" s="46">
        <v>62</v>
      </c>
      <c r="H18" s="46">
        <v>18</v>
      </c>
      <c r="I18" s="47"/>
      <c r="J18" s="48">
        <v>44</v>
      </c>
      <c r="K18" s="46">
        <v>44</v>
      </c>
      <c r="L18" s="46">
        <v>0</v>
      </c>
      <c r="M18" s="52"/>
      <c r="N18" s="52"/>
      <c r="O18" s="57">
        <v>44</v>
      </c>
      <c r="P18" s="57">
        <v>0</v>
      </c>
      <c r="Q18" s="62"/>
      <c r="R18" s="62"/>
      <c r="S18" s="67"/>
      <c r="T18" s="67"/>
      <c r="U18" s="57"/>
      <c r="V18" s="57"/>
      <c r="W18" s="72"/>
      <c r="X18" s="72"/>
    </row>
    <row r="19" spans="1:24" ht="36">
      <c r="A19" s="15" t="s">
        <v>11</v>
      </c>
      <c r="B19" s="18" t="s">
        <v>16</v>
      </c>
      <c r="C19" s="74"/>
      <c r="D19" s="17"/>
      <c r="E19" s="17"/>
      <c r="F19" s="17">
        <v>186</v>
      </c>
      <c r="G19" s="17">
        <f>G20+G21</f>
        <v>195</v>
      </c>
      <c r="H19" s="17">
        <f>H20+H21</f>
        <v>65</v>
      </c>
      <c r="I19" s="17">
        <v>124</v>
      </c>
      <c r="J19" s="17">
        <f>SUM(J20:J21)</f>
        <v>130</v>
      </c>
      <c r="K19" s="17">
        <f aca="true" t="shared" si="0" ref="K19:P19">K20+K21</f>
        <v>72</v>
      </c>
      <c r="L19" s="17">
        <f t="shared" si="0"/>
        <v>58</v>
      </c>
      <c r="M19" s="53">
        <f t="shared" si="0"/>
        <v>64</v>
      </c>
      <c r="N19" s="53">
        <f t="shared" si="0"/>
        <v>32</v>
      </c>
      <c r="O19" s="58">
        <f t="shared" si="0"/>
        <v>66</v>
      </c>
      <c r="P19" s="58">
        <f t="shared" si="0"/>
        <v>26</v>
      </c>
      <c r="Q19" s="63">
        <f aca="true" t="shared" si="1" ref="Q19:X19">Q20+Q21</f>
        <v>0</v>
      </c>
      <c r="R19" s="63">
        <f t="shared" si="1"/>
        <v>0</v>
      </c>
      <c r="S19" s="68">
        <f t="shared" si="1"/>
        <v>0</v>
      </c>
      <c r="T19" s="68">
        <f t="shared" si="1"/>
        <v>0</v>
      </c>
      <c r="U19" s="58">
        <f t="shared" si="1"/>
        <v>0</v>
      </c>
      <c r="V19" s="58">
        <f t="shared" si="1"/>
        <v>0</v>
      </c>
      <c r="W19" s="73">
        <f t="shared" si="1"/>
        <v>0</v>
      </c>
      <c r="X19" s="73">
        <f t="shared" si="1"/>
        <v>0</v>
      </c>
    </row>
    <row r="20" spans="1:24" ht="12.75">
      <c r="A20" s="25" t="s">
        <v>12</v>
      </c>
      <c r="B20" s="24" t="s">
        <v>17</v>
      </c>
      <c r="C20" s="21"/>
      <c r="D20" s="22"/>
      <c r="E20" s="22">
        <v>2</v>
      </c>
      <c r="F20" s="23"/>
      <c r="G20" s="22">
        <f>H20+J20</f>
        <v>81</v>
      </c>
      <c r="H20" s="22">
        <v>27</v>
      </c>
      <c r="I20" s="23"/>
      <c r="J20" s="46">
        <f>M20+O20</f>
        <v>54</v>
      </c>
      <c r="K20" s="22">
        <v>34</v>
      </c>
      <c r="L20" s="22">
        <v>20</v>
      </c>
      <c r="M20" s="52">
        <v>32</v>
      </c>
      <c r="N20" s="52">
        <v>16</v>
      </c>
      <c r="O20" s="57">
        <v>22</v>
      </c>
      <c r="P20" s="57">
        <v>4</v>
      </c>
      <c r="Q20" s="62"/>
      <c r="R20" s="62"/>
      <c r="S20" s="67"/>
      <c r="T20" s="67"/>
      <c r="U20" s="57"/>
      <c r="V20" s="57"/>
      <c r="W20" s="72"/>
      <c r="X20" s="72"/>
    </row>
    <row r="21" spans="1:24" ht="39" customHeight="1">
      <c r="A21" s="25" t="s">
        <v>13</v>
      </c>
      <c r="B21" s="24" t="s">
        <v>38</v>
      </c>
      <c r="C21" s="21"/>
      <c r="D21" s="22"/>
      <c r="E21" s="22">
        <v>2</v>
      </c>
      <c r="F21" s="23"/>
      <c r="G21" s="22">
        <f>H21+J21</f>
        <v>114</v>
      </c>
      <c r="H21" s="22">
        <v>38</v>
      </c>
      <c r="I21" s="23"/>
      <c r="J21" s="46">
        <f>M21+O21</f>
        <v>76</v>
      </c>
      <c r="K21" s="22">
        <v>38</v>
      </c>
      <c r="L21" s="22">
        <v>38</v>
      </c>
      <c r="M21" s="52">
        <v>32</v>
      </c>
      <c r="N21" s="52">
        <v>16</v>
      </c>
      <c r="O21" s="57">
        <v>44</v>
      </c>
      <c r="P21" s="57">
        <v>22</v>
      </c>
      <c r="Q21" s="62"/>
      <c r="R21" s="62"/>
      <c r="S21" s="67"/>
      <c r="T21" s="67"/>
      <c r="U21" s="57"/>
      <c r="V21" s="57"/>
      <c r="W21" s="72"/>
      <c r="X21" s="72"/>
    </row>
    <row r="22" spans="1:24" ht="15" customHeight="1">
      <c r="A22" s="15" t="s">
        <v>39</v>
      </c>
      <c r="B22" s="18" t="s">
        <v>40</v>
      </c>
      <c r="C22" s="74"/>
      <c r="D22" s="17"/>
      <c r="E22" s="17"/>
      <c r="F22" s="17">
        <v>2322</v>
      </c>
      <c r="G22" s="17">
        <f>SUM(G23,G32)</f>
        <v>4221</v>
      </c>
      <c r="H22" s="17">
        <f>SUM(H23,H32)</f>
        <v>1131</v>
      </c>
      <c r="I22" s="17">
        <v>1548</v>
      </c>
      <c r="J22" s="17">
        <f aca="true" t="shared" si="2" ref="J22:W22">SUM(J23,J32)</f>
        <v>2262</v>
      </c>
      <c r="K22" s="17">
        <f t="shared" si="2"/>
        <v>1389</v>
      </c>
      <c r="L22" s="17">
        <f t="shared" si="2"/>
        <v>835</v>
      </c>
      <c r="M22" s="53">
        <f t="shared" si="2"/>
        <v>240</v>
      </c>
      <c r="N22" s="53">
        <f t="shared" si="2"/>
        <v>30</v>
      </c>
      <c r="O22" s="58">
        <f t="shared" si="2"/>
        <v>418</v>
      </c>
      <c r="P22" s="58">
        <f t="shared" si="2"/>
        <v>166</v>
      </c>
      <c r="Q22" s="63">
        <f t="shared" si="2"/>
        <v>342</v>
      </c>
      <c r="R22" s="63">
        <f t="shared" si="2"/>
        <v>182</v>
      </c>
      <c r="S22" s="68">
        <f t="shared" si="2"/>
        <v>494</v>
      </c>
      <c r="T22" s="68">
        <f t="shared" si="2"/>
        <v>247</v>
      </c>
      <c r="U22" s="58">
        <f t="shared" si="2"/>
        <v>416</v>
      </c>
      <c r="V22" s="58">
        <f t="shared" si="2"/>
        <v>154</v>
      </c>
      <c r="W22" s="73">
        <f t="shared" si="2"/>
        <v>336</v>
      </c>
      <c r="X22" s="73">
        <f>SUM(X23,X32)</f>
        <v>134</v>
      </c>
    </row>
    <row r="23" spans="1:24" ht="27" customHeight="1">
      <c r="A23" s="15" t="s">
        <v>41</v>
      </c>
      <c r="B23" s="18" t="s">
        <v>42</v>
      </c>
      <c r="C23" s="74"/>
      <c r="D23" s="17"/>
      <c r="E23" s="17"/>
      <c r="F23" s="17">
        <v>558</v>
      </c>
      <c r="G23" s="17">
        <f>SUM(G24:G31)</f>
        <v>920</v>
      </c>
      <c r="H23" s="17">
        <f>SUM(H24:H31)</f>
        <v>307</v>
      </c>
      <c r="I23" s="17">
        <v>372</v>
      </c>
      <c r="J23" s="17">
        <f aca="true" t="shared" si="3" ref="J23:R23">SUM(J24:J31)</f>
        <v>613</v>
      </c>
      <c r="K23" s="17">
        <f t="shared" si="3"/>
        <v>521</v>
      </c>
      <c r="L23" s="17">
        <f t="shared" si="3"/>
        <v>92</v>
      </c>
      <c r="M23" s="53">
        <f t="shared" si="3"/>
        <v>240</v>
      </c>
      <c r="N23" s="53">
        <f t="shared" si="3"/>
        <v>30</v>
      </c>
      <c r="O23" s="58">
        <f t="shared" si="3"/>
        <v>176</v>
      </c>
      <c r="P23" s="58">
        <f t="shared" si="3"/>
        <v>36</v>
      </c>
      <c r="Q23" s="63">
        <f t="shared" si="3"/>
        <v>57</v>
      </c>
      <c r="R23" s="63">
        <f t="shared" si="3"/>
        <v>8</v>
      </c>
      <c r="S23" s="68">
        <f aca="true" t="shared" si="4" ref="S23:X23">SUM(S24:S31)</f>
        <v>0</v>
      </c>
      <c r="T23" s="68">
        <f t="shared" si="4"/>
        <v>0</v>
      </c>
      <c r="U23" s="58">
        <f t="shared" si="4"/>
        <v>32</v>
      </c>
      <c r="V23" s="58">
        <f t="shared" si="4"/>
        <v>10</v>
      </c>
      <c r="W23" s="73">
        <f t="shared" si="4"/>
        <v>108</v>
      </c>
      <c r="X23" s="73">
        <f t="shared" si="4"/>
        <v>8</v>
      </c>
    </row>
    <row r="24" spans="1:24" ht="12.75">
      <c r="A24" s="25" t="s">
        <v>43</v>
      </c>
      <c r="B24" s="24" t="s">
        <v>18</v>
      </c>
      <c r="C24" s="168" t="s">
        <v>72</v>
      </c>
      <c r="D24" s="22"/>
      <c r="E24" s="140">
        <v>1</v>
      </c>
      <c r="F24" s="22"/>
      <c r="G24" s="22">
        <v>258</v>
      </c>
      <c r="H24" s="22">
        <v>86</v>
      </c>
      <c r="I24" s="23"/>
      <c r="J24" s="46">
        <f>M24+O24+Q24</f>
        <v>172</v>
      </c>
      <c r="K24" s="22">
        <f>J24-N24-P24</f>
        <v>146</v>
      </c>
      <c r="L24" s="22">
        <f>N24+P24</f>
        <v>26</v>
      </c>
      <c r="M24" s="52">
        <v>128</v>
      </c>
      <c r="N24" s="52">
        <v>16</v>
      </c>
      <c r="O24" s="57">
        <v>44</v>
      </c>
      <c r="P24" s="57">
        <v>10</v>
      </c>
      <c r="Q24" s="62"/>
      <c r="R24" s="62"/>
      <c r="S24" s="67"/>
      <c r="T24" s="67"/>
      <c r="U24" s="57"/>
      <c r="V24" s="57"/>
      <c r="W24" s="72"/>
      <c r="X24" s="72"/>
    </row>
    <row r="25" spans="1:24" ht="18" customHeight="1">
      <c r="A25" s="25" t="s">
        <v>44</v>
      </c>
      <c r="B25" s="24" t="s">
        <v>19</v>
      </c>
      <c r="C25" s="169"/>
      <c r="D25" s="22"/>
      <c r="E25" s="141"/>
      <c r="F25" s="22"/>
      <c r="G25" s="22">
        <v>162</v>
      </c>
      <c r="H25" s="22">
        <v>54</v>
      </c>
      <c r="I25" s="23"/>
      <c r="J25" s="46">
        <f>M25+O25+Q25</f>
        <v>108</v>
      </c>
      <c r="K25" s="22">
        <f>J25-N25-P25</f>
        <v>90</v>
      </c>
      <c r="L25" s="22">
        <f>N25+P25</f>
        <v>18</v>
      </c>
      <c r="M25" s="52">
        <v>64</v>
      </c>
      <c r="N25" s="52">
        <v>8</v>
      </c>
      <c r="O25" s="57">
        <v>44</v>
      </c>
      <c r="P25" s="57">
        <v>10</v>
      </c>
      <c r="Q25" s="62"/>
      <c r="R25" s="62"/>
      <c r="S25" s="67"/>
      <c r="T25" s="67"/>
      <c r="U25" s="57"/>
      <c r="V25" s="57"/>
      <c r="W25" s="72"/>
      <c r="X25" s="72"/>
    </row>
    <row r="26" spans="1:24" ht="24.75" customHeight="1">
      <c r="A26" s="25" t="s">
        <v>45</v>
      </c>
      <c r="B26" s="24" t="s">
        <v>81</v>
      </c>
      <c r="C26" s="21">
        <v>2</v>
      </c>
      <c r="D26" s="22"/>
      <c r="E26" s="80"/>
      <c r="F26" s="22"/>
      <c r="G26" s="22">
        <f>H26+J26</f>
        <v>99</v>
      </c>
      <c r="H26" s="22">
        <v>33</v>
      </c>
      <c r="I26" s="23"/>
      <c r="J26" s="46">
        <v>66</v>
      </c>
      <c r="K26" s="46">
        <v>60</v>
      </c>
      <c r="L26" s="22">
        <v>6</v>
      </c>
      <c r="M26" s="52"/>
      <c r="N26" s="52"/>
      <c r="O26" s="57">
        <v>66</v>
      </c>
      <c r="P26" s="57">
        <v>6</v>
      </c>
      <c r="Q26" s="62"/>
      <c r="R26" s="62"/>
      <c r="S26" s="67"/>
      <c r="T26" s="67"/>
      <c r="U26" s="57"/>
      <c r="V26" s="57"/>
      <c r="W26" s="72"/>
      <c r="X26" s="72"/>
    </row>
    <row r="27" spans="1:24" ht="23.25" customHeight="1">
      <c r="A27" s="25" t="s">
        <v>46</v>
      </c>
      <c r="B27" s="24" t="s">
        <v>20</v>
      </c>
      <c r="C27" s="22"/>
      <c r="D27" s="22"/>
      <c r="E27" s="80" t="s">
        <v>133</v>
      </c>
      <c r="F27" s="22"/>
      <c r="G27" s="22">
        <v>54</v>
      </c>
      <c r="H27" s="22">
        <v>18</v>
      </c>
      <c r="I27" s="23"/>
      <c r="J27" s="46">
        <v>36</v>
      </c>
      <c r="K27" s="22">
        <v>36</v>
      </c>
      <c r="L27" s="22">
        <v>0</v>
      </c>
      <c r="M27" s="52"/>
      <c r="N27" s="52"/>
      <c r="O27" s="57"/>
      <c r="P27" s="57"/>
      <c r="Q27" s="62"/>
      <c r="R27" s="62"/>
      <c r="S27" s="67"/>
      <c r="T27" s="67"/>
      <c r="U27" s="57"/>
      <c r="V27" s="57"/>
      <c r="W27" s="72">
        <v>36</v>
      </c>
      <c r="X27" s="72">
        <v>0</v>
      </c>
    </row>
    <row r="28" spans="1:24" ht="25.5" customHeight="1">
      <c r="A28" s="25" t="s">
        <v>47</v>
      </c>
      <c r="B28" s="24" t="s">
        <v>82</v>
      </c>
      <c r="C28" s="22">
        <v>3</v>
      </c>
      <c r="D28" s="22"/>
      <c r="E28" s="80"/>
      <c r="F28" s="22"/>
      <c r="G28" s="22">
        <f>H28+J28</f>
        <v>86</v>
      </c>
      <c r="H28" s="22">
        <v>29</v>
      </c>
      <c r="I28" s="23"/>
      <c r="J28" s="46">
        <f>M28+O28+Q28+S28</f>
        <v>57</v>
      </c>
      <c r="K28" s="22">
        <v>49</v>
      </c>
      <c r="L28" s="22">
        <v>8</v>
      </c>
      <c r="M28" s="52"/>
      <c r="N28" s="52"/>
      <c r="O28" s="57"/>
      <c r="P28" s="57"/>
      <c r="Q28" s="62">
        <v>57</v>
      </c>
      <c r="R28" s="62">
        <v>8</v>
      </c>
      <c r="S28" s="67"/>
      <c r="T28" s="67"/>
      <c r="U28" s="57"/>
      <c r="V28" s="57"/>
      <c r="W28" s="72"/>
      <c r="X28" s="72"/>
    </row>
    <row r="29" spans="1:24" ht="12" customHeight="1">
      <c r="A29" s="22" t="s">
        <v>124</v>
      </c>
      <c r="B29" s="26" t="s">
        <v>21</v>
      </c>
      <c r="C29" s="22"/>
      <c r="D29" s="22"/>
      <c r="E29" s="80" t="s">
        <v>132</v>
      </c>
      <c r="F29" s="22"/>
      <c r="G29" s="22">
        <f>H29+J29</f>
        <v>105</v>
      </c>
      <c r="H29" s="22">
        <v>35</v>
      </c>
      <c r="I29" s="23">
        <v>68</v>
      </c>
      <c r="J29" s="46">
        <v>70</v>
      </c>
      <c r="K29" s="22">
        <v>54</v>
      </c>
      <c r="L29" s="22">
        <v>16</v>
      </c>
      <c r="M29" s="52">
        <v>48</v>
      </c>
      <c r="N29" s="52">
        <v>6</v>
      </c>
      <c r="O29" s="57">
        <v>22</v>
      </c>
      <c r="P29" s="57">
        <v>10</v>
      </c>
      <c r="Q29" s="62"/>
      <c r="R29" s="62"/>
      <c r="S29" s="67"/>
      <c r="T29" s="67"/>
      <c r="U29" s="57"/>
      <c r="V29" s="57"/>
      <c r="W29" s="72"/>
      <c r="X29" s="72"/>
    </row>
    <row r="30" spans="1:24" ht="24" customHeight="1">
      <c r="A30" s="22" t="s">
        <v>125</v>
      </c>
      <c r="B30" s="24" t="s">
        <v>128</v>
      </c>
      <c r="C30" s="22"/>
      <c r="D30" s="22"/>
      <c r="E30" s="80" t="s">
        <v>133</v>
      </c>
      <c r="F30" s="22"/>
      <c r="G30" s="22">
        <v>84</v>
      </c>
      <c r="H30" s="22">
        <v>28</v>
      </c>
      <c r="I30" s="23"/>
      <c r="J30" s="46">
        <v>56</v>
      </c>
      <c r="K30" s="22">
        <v>46</v>
      </c>
      <c r="L30" s="22">
        <v>10</v>
      </c>
      <c r="M30" s="52"/>
      <c r="N30" s="52"/>
      <c r="O30" s="57"/>
      <c r="P30" s="57"/>
      <c r="Q30" s="62"/>
      <c r="R30" s="62"/>
      <c r="S30" s="67"/>
      <c r="T30" s="67"/>
      <c r="U30" s="57">
        <v>32</v>
      </c>
      <c r="V30" s="57">
        <v>10</v>
      </c>
      <c r="W30" s="72">
        <v>24</v>
      </c>
      <c r="X30" s="72"/>
    </row>
    <row r="31" spans="1:24" ht="20.25" customHeight="1">
      <c r="A31" s="22" t="s">
        <v>129</v>
      </c>
      <c r="B31" s="24" t="s">
        <v>130</v>
      </c>
      <c r="C31" s="46"/>
      <c r="D31" s="46"/>
      <c r="E31" s="44" t="s">
        <v>133</v>
      </c>
      <c r="F31" s="47"/>
      <c r="G31" s="46">
        <v>72</v>
      </c>
      <c r="H31" s="46">
        <v>24</v>
      </c>
      <c r="I31" s="47"/>
      <c r="J31" s="48">
        <v>48</v>
      </c>
      <c r="K31" s="46">
        <v>40</v>
      </c>
      <c r="L31" s="46">
        <v>8</v>
      </c>
      <c r="M31" s="52"/>
      <c r="N31" s="52"/>
      <c r="O31" s="57"/>
      <c r="P31" s="57"/>
      <c r="Q31" s="62"/>
      <c r="R31" s="62"/>
      <c r="S31" s="67"/>
      <c r="T31" s="67"/>
      <c r="U31" s="57"/>
      <c r="V31" s="57"/>
      <c r="W31" s="72">
        <v>48</v>
      </c>
      <c r="X31" s="72">
        <v>8</v>
      </c>
    </row>
    <row r="32" spans="1:24" ht="24" customHeight="1">
      <c r="A32" s="27" t="s">
        <v>49</v>
      </c>
      <c r="B32" s="18" t="s">
        <v>48</v>
      </c>
      <c r="C32" s="17"/>
      <c r="D32" s="17"/>
      <c r="E32" s="17"/>
      <c r="F32" s="17">
        <v>1764</v>
      </c>
      <c r="G32" s="17">
        <f>SUM(G33,G39,G50,G58,G62)</f>
        <v>3301</v>
      </c>
      <c r="H32" s="17">
        <f>SUM(H33,H39,H50,H58,H62)</f>
        <v>824</v>
      </c>
      <c r="I32" s="17">
        <v>1176</v>
      </c>
      <c r="J32" s="17">
        <f>SUM(J33,J39,J50,J58,J62)</f>
        <v>1649</v>
      </c>
      <c r="K32" s="17">
        <f>SUM(K33,K39,K50,K58,K62)</f>
        <v>868</v>
      </c>
      <c r="L32" s="17">
        <f>SUM(L33,L39,L50,L58,L62)</f>
        <v>743</v>
      </c>
      <c r="M32" s="53">
        <f>M33+M39+M50+M58</f>
        <v>0</v>
      </c>
      <c r="N32" s="53">
        <f>N33+N39+N50+N58</f>
        <v>0</v>
      </c>
      <c r="O32" s="58">
        <f>O33+O39+O50+O58</f>
        <v>242</v>
      </c>
      <c r="P32" s="58">
        <v>130</v>
      </c>
      <c r="Q32" s="63">
        <f>Q33+Q39+Q50+Q58</f>
        <v>285</v>
      </c>
      <c r="R32" s="63">
        <v>174</v>
      </c>
      <c r="S32" s="68">
        <f>S33+S39+S50+S58</f>
        <v>494</v>
      </c>
      <c r="T32" s="68">
        <f>SUM(T33,T39,T50,T58,T62)</f>
        <v>247</v>
      </c>
      <c r="U32" s="58">
        <f>SUM(V33,U39,U50,U58,U62)</f>
        <v>384</v>
      </c>
      <c r="V32" s="58">
        <f>SUM(V33,V39,V50,V58,V62)</f>
        <v>144</v>
      </c>
      <c r="W32" s="73">
        <f>SUM(W33,W39,W50,W58,W62)</f>
        <v>228</v>
      </c>
      <c r="X32" s="73">
        <f>SUM(X33,X39,X50,X58,X62)</f>
        <v>126</v>
      </c>
    </row>
    <row r="33" spans="1:24" ht="48.75" customHeight="1">
      <c r="A33" s="28" t="s">
        <v>109</v>
      </c>
      <c r="B33" s="75" t="s">
        <v>110</v>
      </c>
      <c r="C33" s="22">
        <v>3</v>
      </c>
      <c r="D33" s="22"/>
      <c r="E33" s="22"/>
      <c r="F33" s="22"/>
      <c r="G33" s="23">
        <f>SUM(G34:G38)</f>
        <v>497</v>
      </c>
      <c r="H33" s="23">
        <f>H34+H35+H36</f>
        <v>110</v>
      </c>
      <c r="I33" s="23"/>
      <c r="J33" s="47">
        <f>J34+J35+J36</f>
        <v>221</v>
      </c>
      <c r="K33" s="47">
        <f>SUM(K34:K38)</f>
        <v>132</v>
      </c>
      <c r="L33" s="47">
        <f>SUM(L34:L38)</f>
        <v>89</v>
      </c>
      <c r="M33" s="53">
        <v>0</v>
      </c>
      <c r="N33" s="53">
        <v>0</v>
      </c>
      <c r="O33" s="58">
        <f>SUM(O34:O38)</f>
        <v>176</v>
      </c>
      <c r="P33" s="58">
        <f>SUM(P34:P38)</f>
        <v>66</v>
      </c>
      <c r="Q33" s="63">
        <f>SUM(Q34:Q38)</f>
        <v>45</v>
      </c>
      <c r="R33" s="63">
        <f>SUM(R34:R38)</f>
        <v>23</v>
      </c>
      <c r="S33" s="68">
        <f aca="true" t="shared" si="5" ref="S33:X33">S34+S35+S36</f>
        <v>0</v>
      </c>
      <c r="T33" s="68">
        <f t="shared" si="5"/>
        <v>0</v>
      </c>
      <c r="U33" s="58">
        <f t="shared" si="5"/>
        <v>0</v>
      </c>
      <c r="V33" s="58">
        <f t="shared" si="5"/>
        <v>0</v>
      </c>
      <c r="W33" s="73">
        <f t="shared" si="5"/>
        <v>0</v>
      </c>
      <c r="X33" s="73">
        <f t="shared" si="5"/>
        <v>0</v>
      </c>
    </row>
    <row r="34" spans="1:24" ht="27" customHeight="1">
      <c r="A34" s="28" t="s">
        <v>50</v>
      </c>
      <c r="B34" s="20" t="s">
        <v>83</v>
      </c>
      <c r="C34" s="22"/>
      <c r="D34" s="22"/>
      <c r="E34" s="80" t="s">
        <v>132</v>
      </c>
      <c r="F34" s="22"/>
      <c r="G34" s="22">
        <v>132</v>
      </c>
      <c r="H34" s="22">
        <v>44</v>
      </c>
      <c r="I34" s="22"/>
      <c r="J34" s="46">
        <f>O34+Q34+S34+U34+W34</f>
        <v>88</v>
      </c>
      <c r="K34" s="22">
        <v>66</v>
      </c>
      <c r="L34" s="22">
        <v>22</v>
      </c>
      <c r="M34" s="52"/>
      <c r="N34" s="52"/>
      <c r="O34" s="57">
        <v>88</v>
      </c>
      <c r="P34" s="57">
        <v>22</v>
      </c>
      <c r="Q34" s="62"/>
      <c r="R34" s="62"/>
      <c r="S34" s="67"/>
      <c r="T34" s="67"/>
      <c r="U34" s="57"/>
      <c r="V34" s="57"/>
      <c r="W34" s="72"/>
      <c r="X34" s="72"/>
    </row>
    <row r="35" spans="1:24" ht="47.25" customHeight="1">
      <c r="A35" s="28" t="s">
        <v>84</v>
      </c>
      <c r="B35" s="20" t="s">
        <v>85</v>
      </c>
      <c r="C35" s="22">
        <v>2</v>
      </c>
      <c r="D35" s="22"/>
      <c r="E35" s="82" t="s">
        <v>131</v>
      </c>
      <c r="F35" s="22"/>
      <c r="G35" s="22">
        <v>132</v>
      </c>
      <c r="H35" s="22">
        <v>44</v>
      </c>
      <c r="I35" s="22"/>
      <c r="J35" s="46">
        <v>88</v>
      </c>
      <c r="K35" s="22">
        <v>66</v>
      </c>
      <c r="L35" s="22">
        <v>22</v>
      </c>
      <c r="M35" s="52"/>
      <c r="N35" s="52"/>
      <c r="O35" s="57">
        <v>66</v>
      </c>
      <c r="P35" s="57">
        <v>22</v>
      </c>
      <c r="Q35" s="62">
        <v>22</v>
      </c>
      <c r="R35" s="62"/>
      <c r="S35" s="67"/>
      <c r="T35" s="67"/>
      <c r="U35" s="57"/>
      <c r="V35" s="57"/>
      <c r="W35" s="72"/>
      <c r="X35" s="72"/>
    </row>
    <row r="36" spans="1:24" ht="24.75" customHeight="1">
      <c r="A36" s="28" t="s">
        <v>86</v>
      </c>
      <c r="B36" s="20" t="s">
        <v>87</v>
      </c>
      <c r="C36" s="22"/>
      <c r="D36" s="22"/>
      <c r="E36" s="79"/>
      <c r="F36" s="22"/>
      <c r="G36" s="22">
        <v>67</v>
      </c>
      <c r="H36" s="22">
        <v>22</v>
      </c>
      <c r="I36" s="22"/>
      <c r="J36" s="46">
        <v>45</v>
      </c>
      <c r="K36" s="22">
        <v>0</v>
      </c>
      <c r="L36" s="22">
        <v>45</v>
      </c>
      <c r="M36" s="52"/>
      <c r="N36" s="52"/>
      <c r="O36" s="57">
        <v>22</v>
      </c>
      <c r="P36" s="57">
        <v>22</v>
      </c>
      <c r="Q36" s="62">
        <v>23</v>
      </c>
      <c r="R36" s="62">
        <v>23</v>
      </c>
      <c r="S36" s="67"/>
      <c r="T36" s="67"/>
      <c r="U36" s="57"/>
      <c r="V36" s="57"/>
      <c r="W36" s="72"/>
      <c r="X36" s="72"/>
    </row>
    <row r="37" spans="1:24" ht="18" customHeight="1">
      <c r="A37" s="28" t="s">
        <v>149</v>
      </c>
      <c r="B37" s="20" t="s">
        <v>52</v>
      </c>
      <c r="C37" s="22"/>
      <c r="D37" s="22"/>
      <c r="E37" s="140" t="s">
        <v>131</v>
      </c>
      <c r="F37" s="22"/>
      <c r="G37" s="22">
        <v>12</v>
      </c>
      <c r="H37" s="22"/>
      <c r="I37" s="22"/>
      <c r="J37" s="46"/>
      <c r="K37" s="22"/>
      <c r="L37" s="22"/>
      <c r="M37" s="52"/>
      <c r="N37" s="52"/>
      <c r="O37" s="57"/>
      <c r="P37" s="57"/>
      <c r="Q37" s="62"/>
      <c r="R37" s="62"/>
      <c r="S37" s="67"/>
      <c r="T37" s="67"/>
      <c r="U37" s="57"/>
      <c r="V37" s="57"/>
      <c r="W37" s="72"/>
      <c r="X37" s="72"/>
    </row>
    <row r="38" spans="1:24" ht="24.75" customHeight="1">
      <c r="A38" s="28" t="s">
        <v>150</v>
      </c>
      <c r="B38" s="20" t="s">
        <v>151</v>
      </c>
      <c r="C38" s="22"/>
      <c r="D38" s="22"/>
      <c r="E38" s="141"/>
      <c r="F38" s="22"/>
      <c r="G38" s="22">
        <v>154</v>
      </c>
      <c r="H38" s="22"/>
      <c r="I38" s="22"/>
      <c r="J38" s="46"/>
      <c r="K38" s="22"/>
      <c r="L38" s="22"/>
      <c r="M38" s="52"/>
      <c r="N38" s="52"/>
      <c r="O38" s="57"/>
      <c r="P38" s="57"/>
      <c r="Q38" s="62"/>
      <c r="R38" s="62"/>
      <c r="S38" s="67"/>
      <c r="T38" s="67"/>
      <c r="U38" s="57"/>
      <c r="V38" s="57"/>
      <c r="W38" s="72"/>
      <c r="X38" s="72"/>
    </row>
    <row r="39" spans="1:24" ht="27.75" customHeight="1">
      <c r="A39" s="76" t="s">
        <v>111</v>
      </c>
      <c r="B39" s="75" t="s">
        <v>112</v>
      </c>
      <c r="C39" s="23">
        <v>6</v>
      </c>
      <c r="D39" s="90"/>
      <c r="E39" s="23"/>
      <c r="F39" s="23"/>
      <c r="G39" s="23">
        <f>SUM(G40:G49)</f>
        <v>1268</v>
      </c>
      <c r="H39" s="23">
        <f>SUM(H40:H47)</f>
        <v>307</v>
      </c>
      <c r="I39" s="23"/>
      <c r="J39" s="47">
        <f>SUM(J40:J47)</f>
        <v>614</v>
      </c>
      <c r="K39" s="47">
        <f>SUM(K40:K46)</f>
        <v>289</v>
      </c>
      <c r="L39" s="47">
        <f>SUM(L40:L46)</f>
        <v>287</v>
      </c>
      <c r="M39" s="53">
        <f>M40+M41+M42+M43+M44+M45+SUM(M40:M46)</f>
        <v>0</v>
      </c>
      <c r="N39" s="53">
        <f>N40+N41+N42+N43+N44+N45+SUM(M39)</f>
        <v>0</v>
      </c>
      <c r="O39" s="58">
        <f aca="true" t="shared" si="6" ref="O39:W39">SUM(O40:O49)</f>
        <v>66</v>
      </c>
      <c r="P39" s="58">
        <f t="shared" si="6"/>
        <v>62</v>
      </c>
      <c r="Q39" s="63">
        <f t="shared" si="6"/>
        <v>90</v>
      </c>
      <c r="R39" s="63">
        <f t="shared" si="6"/>
        <v>44</v>
      </c>
      <c r="S39" s="68">
        <f t="shared" si="6"/>
        <v>190</v>
      </c>
      <c r="T39" s="68">
        <f t="shared" si="6"/>
        <v>95</v>
      </c>
      <c r="U39" s="58">
        <f t="shared" si="6"/>
        <v>192</v>
      </c>
      <c r="V39" s="58">
        <f t="shared" si="6"/>
        <v>80</v>
      </c>
      <c r="W39" s="73">
        <f t="shared" si="6"/>
        <v>60</v>
      </c>
      <c r="X39" s="73">
        <f>SUM(X40:X46)</f>
        <v>28</v>
      </c>
    </row>
    <row r="40" spans="1:24" ht="48" customHeight="1">
      <c r="A40" s="28" t="s">
        <v>67</v>
      </c>
      <c r="B40" s="20" t="s">
        <v>88</v>
      </c>
      <c r="C40" s="22">
        <v>5</v>
      </c>
      <c r="D40" s="90"/>
      <c r="E40" s="22" t="s">
        <v>144</v>
      </c>
      <c r="F40" s="22"/>
      <c r="G40" s="22">
        <v>210</v>
      </c>
      <c r="H40" s="22">
        <v>70</v>
      </c>
      <c r="I40" s="23"/>
      <c r="J40" s="46">
        <f>SUM(S40,U40,W40)</f>
        <v>140</v>
      </c>
      <c r="K40" s="22">
        <v>70</v>
      </c>
      <c r="L40" s="22">
        <v>70</v>
      </c>
      <c r="M40" s="52"/>
      <c r="N40" s="52"/>
      <c r="O40" s="57"/>
      <c r="P40" s="57"/>
      <c r="Q40" s="62"/>
      <c r="R40" s="62"/>
      <c r="S40" s="67">
        <v>76</v>
      </c>
      <c r="T40" s="67">
        <v>38</v>
      </c>
      <c r="U40" s="57">
        <v>64</v>
      </c>
      <c r="V40" s="57">
        <v>32</v>
      </c>
      <c r="W40" s="72"/>
      <c r="X40" s="72"/>
    </row>
    <row r="41" spans="1:24" ht="37.5" customHeight="1">
      <c r="A41" s="28" t="s">
        <v>89</v>
      </c>
      <c r="B41" s="20" t="s">
        <v>90</v>
      </c>
      <c r="C41" s="22"/>
      <c r="D41" s="90"/>
      <c r="E41" s="22" t="s">
        <v>144</v>
      </c>
      <c r="F41" s="22"/>
      <c r="G41" s="22">
        <v>57</v>
      </c>
      <c r="H41" s="22">
        <v>19</v>
      </c>
      <c r="I41" s="23"/>
      <c r="J41" s="46">
        <v>38</v>
      </c>
      <c r="K41" s="22">
        <v>19</v>
      </c>
      <c r="L41" s="22">
        <v>19</v>
      </c>
      <c r="M41" s="52"/>
      <c r="N41" s="52"/>
      <c r="O41" s="57"/>
      <c r="P41" s="57"/>
      <c r="Q41" s="62"/>
      <c r="R41" s="62"/>
      <c r="S41" s="67">
        <v>38</v>
      </c>
      <c r="T41" s="67">
        <v>19</v>
      </c>
      <c r="U41" s="57"/>
      <c r="V41" s="57"/>
      <c r="W41" s="72"/>
      <c r="X41" s="72"/>
    </row>
    <row r="42" spans="1:24" ht="49.5" customHeight="1">
      <c r="A42" s="28" t="s">
        <v>91</v>
      </c>
      <c r="B42" s="20" t="s">
        <v>92</v>
      </c>
      <c r="C42" s="22">
        <v>5</v>
      </c>
      <c r="D42" s="90"/>
      <c r="E42" s="22" t="s">
        <v>144</v>
      </c>
      <c r="F42" s="22"/>
      <c r="G42" s="22">
        <v>150</v>
      </c>
      <c r="H42" s="22">
        <v>50</v>
      </c>
      <c r="I42" s="23"/>
      <c r="J42" s="46">
        <v>100</v>
      </c>
      <c r="K42" s="22">
        <v>57</v>
      </c>
      <c r="L42" s="22">
        <v>43</v>
      </c>
      <c r="M42" s="52"/>
      <c r="N42" s="52"/>
      <c r="O42" s="57"/>
      <c r="P42" s="57"/>
      <c r="Q42" s="62">
        <v>30</v>
      </c>
      <c r="R42" s="62">
        <v>8</v>
      </c>
      <c r="S42" s="67">
        <v>38</v>
      </c>
      <c r="T42" s="67">
        <v>19</v>
      </c>
      <c r="U42" s="57">
        <v>32</v>
      </c>
      <c r="V42" s="57">
        <v>16</v>
      </c>
      <c r="W42" s="72"/>
      <c r="X42" s="72"/>
    </row>
    <row r="43" spans="1:24" ht="35.25" customHeight="1">
      <c r="A43" s="28" t="s">
        <v>93</v>
      </c>
      <c r="B43" s="20" t="s">
        <v>94</v>
      </c>
      <c r="C43" s="22"/>
      <c r="D43" s="90"/>
      <c r="E43" s="22">
        <v>3</v>
      </c>
      <c r="F43" s="22"/>
      <c r="G43" s="22">
        <v>111</v>
      </c>
      <c r="H43" s="22">
        <v>37</v>
      </c>
      <c r="I43" s="23"/>
      <c r="J43" s="46">
        <v>74</v>
      </c>
      <c r="K43" s="22">
        <v>13</v>
      </c>
      <c r="L43" s="22">
        <v>61</v>
      </c>
      <c r="M43" s="52"/>
      <c r="N43" s="52"/>
      <c r="O43" s="57">
        <v>44</v>
      </c>
      <c r="P43" s="57">
        <v>40</v>
      </c>
      <c r="Q43" s="62">
        <v>30</v>
      </c>
      <c r="R43" s="62">
        <v>21</v>
      </c>
      <c r="S43" s="67"/>
      <c r="T43" s="67"/>
      <c r="U43" s="57"/>
      <c r="V43" s="57"/>
      <c r="W43" s="72"/>
      <c r="X43" s="72"/>
    </row>
    <row r="44" spans="1:24" ht="23.25" customHeight="1">
      <c r="A44" s="28" t="s">
        <v>95</v>
      </c>
      <c r="B44" s="20" t="s">
        <v>96</v>
      </c>
      <c r="C44" s="22">
        <v>5</v>
      </c>
      <c r="D44" s="90"/>
      <c r="E44" s="22" t="s">
        <v>144</v>
      </c>
      <c r="F44" s="22"/>
      <c r="G44" s="22">
        <v>150</v>
      </c>
      <c r="H44" s="22">
        <v>50</v>
      </c>
      <c r="I44" s="23"/>
      <c r="J44" s="46">
        <v>100</v>
      </c>
      <c r="K44" s="22">
        <v>50</v>
      </c>
      <c r="L44" s="22">
        <v>50</v>
      </c>
      <c r="M44" s="52"/>
      <c r="N44" s="52"/>
      <c r="O44" s="57"/>
      <c r="P44" s="57"/>
      <c r="Q44" s="62">
        <v>30</v>
      </c>
      <c r="R44" s="62">
        <v>15</v>
      </c>
      <c r="S44" s="67">
        <v>38</v>
      </c>
      <c r="T44" s="67">
        <v>19</v>
      </c>
      <c r="U44" s="57">
        <v>32</v>
      </c>
      <c r="V44" s="57">
        <v>16</v>
      </c>
      <c r="W44" s="81"/>
      <c r="X44" s="72"/>
    </row>
    <row r="45" spans="1:24" ht="37.5" customHeight="1">
      <c r="A45" s="28" t="s">
        <v>97</v>
      </c>
      <c r="B45" s="20" t="s">
        <v>98</v>
      </c>
      <c r="C45" s="22">
        <v>6</v>
      </c>
      <c r="D45" s="90"/>
      <c r="E45" s="22"/>
      <c r="F45" s="22"/>
      <c r="G45" s="22">
        <v>90</v>
      </c>
      <c r="H45" s="22">
        <v>30</v>
      </c>
      <c r="I45" s="23"/>
      <c r="J45" s="46">
        <f>U45+W45</f>
        <v>60</v>
      </c>
      <c r="K45" s="22">
        <v>32</v>
      </c>
      <c r="L45" s="22">
        <v>28</v>
      </c>
      <c r="M45" s="52"/>
      <c r="N45" s="52"/>
      <c r="O45" s="57"/>
      <c r="P45" s="57"/>
      <c r="Q45" s="62"/>
      <c r="R45" s="62"/>
      <c r="S45" s="67"/>
      <c r="T45" s="67"/>
      <c r="U45" s="57"/>
      <c r="V45" s="57"/>
      <c r="W45" s="72">
        <v>60</v>
      </c>
      <c r="X45" s="72">
        <v>28</v>
      </c>
    </row>
    <row r="46" spans="1:24" ht="36" customHeight="1">
      <c r="A46" s="28" t="s">
        <v>135</v>
      </c>
      <c r="B46" s="24" t="s">
        <v>192</v>
      </c>
      <c r="C46" s="46"/>
      <c r="D46" s="90"/>
      <c r="E46" s="46" t="s">
        <v>143</v>
      </c>
      <c r="F46" s="47"/>
      <c r="G46" s="46">
        <v>96</v>
      </c>
      <c r="H46" s="46">
        <v>32</v>
      </c>
      <c r="I46" s="47"/>
      <c r="J46" s="48">
        <v>64</v>
      </c>
      <c r="K46" s="46">
        <v>48</v>
      </c>
      <c r="L46" s="46">
        <v>16</v>
      </c>
      <c r="M46" s="52"/>
      <c r="N46" s="52"/>
      <c r="O46" s="57"/>
      <c r="P46" s="57"/>
      <c r="Q46" s="62"/>
      <c r="R46" s="62"/>
      <c r="S46" s="67"/>
      <c r="T46" s="67"/>
      <c r="U46" s="57">
        <v>64</v>
      </c>
      <c r="V46" s="57">
        <v>16</v>
      </c>
      <c r="W46" s="72"/>
      <c r="X46" s="72"/>
    </row>
    <row r="47" spans="1:24" ht="27" customHeight="1">
      <c r="A47" s="28" t="s">
        <v>282</v>
      </c>
      <c r="B47" s="24" t="s">
        <v>283</v>
      </c>
      <c r="C47" s="46"/>
      <c r="D47" s="90"/>
      <c r="E47" s="48" t="s">
        <v>281</v>
      </c>
      <c r="F47" s="47"/>
      <c r="G47" s="46">
        <v>57</v>
      </c>
      <c r="H47" s="46">
        <v>19</v>
      </c>
      <c r="I47" s="47"/>
      <c r="J47" s="48">
        <v>38</v>
      </c>
      <c r="K47" s="46">
        <v>0</v>
      </c>
      <c r="L47" s="46">
        <v>38</v>
      </c>
      <c r="M47" s="52">
        <v>16</v>
      </c>
      <c r="N47" s="52">
        <v>16</v>
      </c>
      <c r="O47" s="57">
        <v>22</v>
      </c>
      <c r="P47" s="57">
        <v>22</v>
      </c>
      <c r="Q47" s="62"/>
      <c r="R47" s="62"/>
      <c r="S47" s="67"/>
      <c r="T47" s="67"/>
      <c r="U47" s="57"/>
      <c r="V47" s="57"/>
      <c r="W47" s="72"/>
      <c r="X47" s="72"/>
    </row>
    <row r="48" spans="1:24" ht="16.5" customHeight="1">
      <c r="A48" s="28" t="s">
        <v>152</v>
      </c>
      <c r="B48" s="20" t="s">
        <v>52</v>
      </c>
      <c r="C48" s="46"/>
      <c r="D48" s="90"/>
      <c r="E48" s="142" t="s">
        <v>260</v>
      </c>
      <c r="F48" s="47"/>
      <c r="G48" s="46">
        <v>36</v>
      </c>
      <c r="H48" s="46"/>
      <c r="I48" s="47"/>
      <c r="J48" s="48"/>
      <c r="K48" s="46"/>
      <c r="L48" s="46"/>
      <c r="M48" s="52"/>
      <c r="N48" s="52"/>
      <c r="O48" s="57"/>
      <c r="P48" s="57"/>
      <c r="Q48" s="62"/>
      <c r="R48" s="62"/>
      <c r="S48" s="67"/>
      <c r="T48" s="67"/>
      <c r="U48" s="57"/>
      <c r="V48" s="57"/>
      <c r="W48" s="72"/>
      <c r="X48" s="72"/>
    </row>
    <row r="49" spans="1:24" ht="23.25" customHeight="1">
      <c r="A49" s="28" t="s">
        <v>153</v>
      </c>
      <c r="B49" s="20" t="s">
        <v>151</v>
      </c>
      <c r="C49" s="46"/>
      <c r="D49" s="90"/>
      <c r="E49" s="143"/>
      <c r="F49" s="47"/>
      <c r="G49" s="46">
        <v>311</v>
      </c>
      <c r="H49" s="46"/>
      <c r="I49" s="47"/>
      <c r="J49" s="48"/>
      <c r="K49" s="46"/>
      <c r="L49" s="46"/>
      <c r="M49" s="52"/>
      <c r="N49" s="52"/>
      <c r="O49" s="57"/>
      <c r="P49" s="57"/>
      <c r="Q49" s="62"/>
      <c r="R49" s="62"/>
      <c r="S49" s="67"/>
      <c r="T49" s="67"/>
      <c r="U49" s="57"/>
      <c r="V49" s="57"/>
      <c r="W49" s="72"/>
      <c r="X49" s="72"/>
    </row>
    <row r="50" spans="1:24" ht="50.25" customHeight="1">
      <c r="A50" s="76" t="s">
        <v>113</v>
      </c>
      <c r="B50" s="75" t="s">
        <v>114</v>
      </c>
      <c r="C50" s="23">
        <v>5</v>
      </c>
      <c r="D50" s="90"/>
      <c r="E50" s="23"/>
      <c r="F50" s="23"/>
      <c r="G50" s="23">
        <f>SUM(G51:G57)</f>
        <v>889</v>
      </c>
      <c r="H50" s="23">
        <f>SUM(H51:H55)</f>
        <v>227</v>
      </c>
      <c r="I50" s="23"/>
      <c r="J50" s="47">
        <f>SUM(J51:J55)</f>
        <v>454</v>
      </c>
      <c r="K50" s="47">
        <f>SUM(K51:K55)</f>
        <v>249</v>
      </c>
      <c r="L50" s="47">
        <f>SUM(L51:L55)</f>
        <v>205</v>
      </c>
      <c r="M50" s="53">
        <f>SUM(M51:M57)</f>
        <v>0</v>
      </c>
      <c r="N50" s="53">
        <f>N51+N52+N53+N54+SUM(N51:N57)</f>
        <v>0</v>
      </c>
      <c r="O50" s="58">
        <f>O51+O52+O53+O54</f>
        <v>0</v>
      </c>
      <c r="P50" s="58">
        <f>P51+P52+P53+P54</f>
        <v>0</v>
      </c>
      <c r="Q50" s="63">
        <f>SUM(Q51:Q57)</f>
        <v>150</v>
      </c>
      <c r="R50" s="63">
        <f>SUM(R51:R57)</f>
        <v>53</v>
      </c>
      <c r="S50" s="68">
        <f>SUM(S51:S57)</f>
        <v>304</v>
      </c>
      <c r="T50" s="68">
        <f>SUM(T51:T57)</f>
        <v>152</v>
      </c>
      <c r="U50" s="58">
        <f>U51+U52+U53+U54+SUM(U51:U57)</f>
        <v>0</v>
      </c>
      <c r="V50" s="58">
        <f>V51+V52+V53+V54+SUM(V51:V57)</f>
        <v>0</v>
      </c>
      <c r="W50" s="72">
        <f>SUM(W51:W57)</f>
        <v>0</v>
      </c>
      <c r="X50" s="72">
        <f>X51+X52+X53+X54+SUM(X51:X57)</f>
        <v>0</v>
      </c>
    </row>
    <row r="51" spans="1:24" ht="36" customHeight="1">
      <c r="A51" s="28" t="s">
        <v>51</v>
      </c>
      <c r="B51" s="20" t="s">
        <v>99</v>
      </c>
      <c r="C51" s="22"/>
      <c r="D51" s="90">
        <v>4</v>
      </c>
      <c r="E51" s="22"/>
      <c r="F51" s="22"/>
      <c r="G51" s="22">
        <v>73</v>
      </c>
      <c r="H51" s="22">
        <v>24</v>
      </c>
      <c r="I51" s="23"/>
      <c r="J51" s="46">
        <v>49</v>
      </c>
      <c r="K51" s="22">
        <v>41</v>
      </c>
      <c r="L51" s="22">
        <v>8</v>
      </c>
      <c r="M51" s="52"/>
      <c r="N51" s="52"/>
      <c r="O51" s="57"/>
      <c r="P51" s="57"/>
      <c r="Q51" s="62">
        <v>30</v>
      </c>
      <c r="R51" s="62">
        <v>8</v>
      </c>
      <c r="S51" s="67">
        <v>19</v>
      </c>
      <c r="T51" s="67"/>
      <c r="U51" s="57"/>
      <c r="V51" s="57"/>
      <c r="W51" s="72"/>
      <c r="X51" s="72"/>
    </row>
    <row r="52" spans="1:24" ht="26.25" customHeight="1">
      <c r="A52" s="28" t="s">
        <v>100</v>
      </c>
      <c r="B52" s="20" t="s">
        <v>101</v>
      </c>
      <c r="C52" s="22">
        <v>4</v>
      </c>
      <c r="D52" s="90"/>
      <c r="E52" s="22"/>
      <c r="F52" s="22"/>
      <c r="G52" s="22">
        <v>216</v>
      </c>
      <c r="H52" s="22">
        <v>72</v>
      </c>
      <c r="I52" s="23"/>
      <c r="J52" s="46">
        <v>144</v>
      </c>
      <c r="K52" s="22">
        <v>77</v>
      </c>
      <c r="L52" s="22">
        <v>67</v>
      </c>
      <c r="M52" s="52"/>
      <c r="N52" s="52"/>
      <c r="O52" s="57"/>
      <c r="P52" s="57"/>
      <c r="Q52" s="62">
        <v>30</v>
      </c>
      <c r="R52" s="62">
        <v>10</v>
      </c>
      <c r="S52" s="67">
        <v>114</v>
      </c>
      <c r="T52" s="67">
        <v>57</v>
      </c>
      <c r="U52" s="57"/>
      <c r="V52" s="57"/>
      <c r="W52" s="72"/>
      <c r="X52" s="72"/>
    </row>
    <row r="53" spans="1:24" ht="30.75" customHeight="1">
      <c r="A53" s="28" t="s">
        <v>102</v>
      </c>
      <c r="B53" s="20" t="s">
        <v>103</v>
      </c>
      <c r="C53" s="22"/>
      <c r="D53" s="90"/>
      <c r="E53" s="22" t="s">
        <v>144</v>
      </c>
      <c r="F53" s="22"/>
      <c r="G53" s="22">
        <v>131</v>
      </c>
      <c r="H53" s="22">
        <v>44</v>
      </c>
      <c r="I53" s="23"/>
      <c r="J53" s="46">
        <v>87</v>
      </c>
      <c r="K53" s="22">
        <v>58</v>
      </c>
      <c r="L53" s="22">
        <v>29</v>
      </c>
      <c r="M53" s="52"/>
      <c r="N53" s="52"/>
      <c r="O53" s="57"/>
      <c r="P53" s="57"/>
      <c r="Q53" s="62">
        <v>30</v>
      </c>
      <c r="R53" s="62">
        <v>10</v>
      </c>
      <c r="S53" s="67">
        <v>57</v>
      </c>
      <c r="T53" s="67">
        <v>19</v>
      </c>
      <c r="U53" s="57"/>
      <c r="V53" s="57"/>
      <c r="W53" s="72"/>
      <c r="X53" s="72"/>
    </row>
    <row r="54" spans="1:24" ht="24.75" customHeight="1">
      <c r="A54" s="28" t="s">
        <v>104</v>
      </c>
      <c r="B54" s="20" t="s">
        <v>105</v>
      </c>
      <c r="C54" s="22">
        <v>4</v>
      </c>
      <c r="D54" s="90"/>
      <c r="E54" s="22"/>
      <c r="F54" s="22"/>
      <c r="G54" s="22">
        <v>159</v>
      </c>
      <c r="H54" s="22">
        <v>53</v>
      </c>
      <c r="I54" s="23"/>
      <c r="J54" s="46">
        <v>106</v>
      </c>
      <c r="K54" s="22">
        <v>58</v>
      </c>
      <c r="L54" s="22">
        <v>48</v>
      </c>
      <c r="M54" s="52"/>
      <c r="N54" s="52"/>
      <c r="O54" s="57"/>
      <c r="P54" s="57"/>
      <c r="Q54" s="62">
        <v>30</v>
      </c>
      <c r="R54" s="62">
        <v>10</v>
      </c>
      <c r="S54" s="67">
        <v>76</v>
      </c>
      <c r="T54" s="67">
        <v>38</v>
      </c>
      <c r="U54" s="57"/>
      <c r="V54" s="57"/>
      <c r="W54" s="72"/>
      <c r="X54" s="72"/>
    </row>
    <row r="55" spans="1:24" ht="25.5" customHeight="1">
      <c r="A55" s="28" t="s">
        <v>195</v>
      </c>
      <c r="B55" s="20" t="s">
        <v>126</v>
      </c>
      <c r="C55" s="22"/>
      <c r="D55" s="90"/>
      <c r="E55" s="22" t="s">
        <v>144</v>
      </c>
      <c r="F55" s="22"/>
      <c r="G55" s="22">
        <v>102</v>
      </c>
      <c r="H55" s="22">
        <v>34</v>
      </c>
      <c r="I55" s="23"/>
      <c r="J55" s="46">
        <v>68</v>
      </c>
      <c r="K55" s="22">
        <v>15</v>
      </c>
      <c r="L55" s="22">
        <v>53</v>
      </c>
      <c r="M55" s="52"/>
      <c r="N55" s="52"/>
      <c r="O55" s="57"/>
      <c r="P55" s="57"/>
      <c r="Q55" s="62">
        <v>30</v>
      </c>
      <c r="R55" s="62">
        <v>15</v>
      </c>
      <c r="S55" s="67">
        <v>38</v>
      </c>
      <c r="T55" s="67">
        <v>38</v>
      </c>
      <c r="U55" s="57"/>
      <c r="V55" s="57"/>
      <c r="W55" s="72"/>
      <c r="X55" s="72"/>
    </row>
    <row r="56" spans="1:24" ht="16.5" customHeight="1">
      <c r="A56" s="28" t="s">
        <v>154</v>
      </c>
      <c r="B56" s="20" t="s">
        <v>52</v>
      </c>
      <c r="C56" s="22"/>
      <c r="D56" s="90"/>
      <c r="E56" s="140" t="s">
        <v>143</v>
      </c>
      <c r="F56" s="22"/>
      <c r="G56" s="22">
        <v>25</v>
      </c>
      <c r="H56" s="22"/>
      <c r="I56" s="23"/>
      <c r="J56" s="46"/>
      <c r="K56" s="22"/>
      <c r="L56" s="22"/>
      <c r="M56" s="52"/>
      <c r="N56" s="52"/>
      <c r="O56" s="57"/>
      <c r="P56" s="57"/>
      <c r="Q56" s="62"/>
      <c r="R56" s="62"/>
      <c r="S56" s="67"/>
      <c r="T56" s="67"/>
      <c r="U56" s="57"/>
      <c r="V56" s="57"/>
      <c r="W56" s="72"/>
      <c r="X56" s="72"/>
    </row>
    <row r="57" spans="1:24" ht="28.5" customHeight="1">
      <c r="A57" s="28" t="s">
        <v>155</v>
      </c>
      <c r="B57" s="20" t="s">
        <v>151</v>
      </c>
      <c r="C57" s="22"/>
      <c r="D57" s="90"/>
      <c r="E57" s="141"/>
      <c r="F57" s="22"/>
      <c r="G57" s="22">
        <v>183</v>
      </c>
      <c r="H57" s="22"/>
      <c r="I57" s="23"/>
      <c r="J57" s="46"/>
      <c r="K57" s="22"/>
      <c r="L57" s="22"/>
      <c r="M57" s="52"/>
      <c r="N57" s="52"/>
      <c r="O57" s="57"/>
      <c r="P57" s="57"/>
      <c r="Q57" s="62"/>
      <c r="R57" s="62"/>
      <c r="S57" s="67"/>
      <c r="T57" s="67"/>
      <c r="U57" s="57"/>
      <c r="V57" s="57"/>
      <c r="W57" s="72"/>
      <c r="X57" s="72"/>
    </row>
    <row r="58" spans="1:24" ht="38.25" customHeight="1">
      <c r="A58" s="76" t="s">
        <v>115</v>
      </c>
      <c r="B58" s="75" t="s">
        <v>116</v>
      </c>
      <c r="C58" s="23">
        <v>6</v>
      </c>
      <c r="D58" s="90"/>
      <c r="E58" s="23"/>
      <c r="F58" s="23"/>
      <c r="G58" s="23">
        <f>SUM(G59:G61)</f>
        <v>122</v>
      </c>
      <c r="H58" s="23">
        <f>SUM(H59)</f>
        <v>36</v>
      </c>
      <c r="I58" s="23"/>
      <c r="J58" s="47">
        <f>SUM(J59)</f>
        <v>72</v>
      </c>
      <c r="K58" s="47">
        <f>SUM(K59)</f>
        <v>36</v>
      </c>
      <c r="L58" s="47">
        <f>SUM(L59)</f>
        <v>36</v>
      </c>
      <c r="M58" s="53">
        <f>M59+M62</f>
        <v>0</v>
      </c>
      <c r="N58" s="53">
        <f>N59+N62</f>
        <v>0</v>
      </c>
      <c r="O58" s="58">
        <f>O59+O62</f>
        <v>0</v>
      </c>
      <c r="P58" s="58">
        <f>P59+P62</f>
        <v>0</v>
      </c>
      <c r="Q58" s="63">
        <f aca="true" t="shared" si="7" ref="Q58:X58">SUM(Q59:Q61)</f>
        <v>0</v>
      </c>
      <c r="R58" s="63">
        <f t="shared" si="7"/>
        <v>0</v>
      </c>
      <c r="S58" s="68">
        <f t="shared" si="7"/>
        <v>0</v>
      </c>
      <c r="T58" s="68">
        <f t="shared" si="7"/>
        <v>0</v>
      </c>
      <c r="U58" s="58">
        <f t="shared" si="7"/>
        <v>48</v>
      </c>
      <c r="V58" s="58">
        <f t="shared" si="7"/>
        <v>16</v>
      </c>
      <c r="W58" s="73">
        <f t="shared" si="7"/>
        <v>24</v>
      </c>
      <c r="X58" s="73">
        <f t="shared" si="7"/>
        <v>20</v>
      </c>
    </row>
    <row r="59" spans="1:24" ht="63" customHeight="1">
      <c r="A59" s="28" t="s">
        <v>106</v>
      </c>
      <c r="B59" s="20" t="s">
        <v>107</v>
      </c>
      <c r="C59" s="22"/>
      <c r="D59" s="90"/>
      <c r="E59" s="22" t="s">
        <v>133</v>
      </c>
      <c r="F59" s="22"/>
      <c r="G59" s="22">
        <v>108</v>
      </c>
      <c r="H59" s="22">
        <v>36</v>
      </c>
      <c r="I59" s="23"/>
      <c r="J59" s="46">
        <v>72</v>
      </c>
      <c r="K59" s="22">
        <v>36</v>
      </c>
      <c r="L59" s="22">
        <v>36</v>
      </c>
      <c r="M59" s="52"/>
      <c r="N59" s="52"/>
      <c r="O59" s="57"/>
      <c r="P59" s="57"/>
      <c r="Q59" s="62"/>
      <c r="R59" s="62"/>
      <c r="S59" s="67"/>
      <c r="T59" s="67"/>
      <c r="U59" s="57">
        <v>48</v>
      </c>
      <c r="V59" s="57">
        <v>16</v>
      </c>
      <c r="W59" s="72">
        <v>24</v>
      </c>
      <c r="X59" s="72">
        <v>20</v>
      </c>
    </row>
    <row r="60" spans="1:24" ht="13.5" customHeight="1">
      <c r="A60" s="28" t="s">
        <v>156</v>
      </c>
      <c r="B60" s="20" t="s">
        <v>52</v>
      </c>
      <c r="C60" s="22"/>
      <c r="D60" s="90"/>
      <c r="E60" s="140" t="s">
        <v>260</v>
      </c>
      <c r="F60" s="22"/>
      <c r="G60" s="22">
        <v>2</v>
      </c>
      <c r="H60" s="22"/>
      <c r="I60" s="23"/>
      <c r="J60" s="46"/>
      <c r="K60" s="22"/>
      <c r="L60" s="22"/>
      <c r="M60" s="52"/>
      <c r="N60" s="52"/>
      <c r="O60" s="57"/>
      <c r="P60" s="57"/>
      <c r="Q60" s="62"/>
      <c r="R60" s="62"/>
      <c r="S60" s="67"/>
      <c r="T60" s="67"/>
      <c r="U60" s="57"/>
      <c r="V60" s="57"/>
      <c r="W60" s="72"/>
      <c r="X60" s="72"/>
    </row>
    <row r="61" spans="1:24" ht="23.25" customHeight="1">
      <c r="A61" s="28" t="s">
        <v>157</v>
      </c>
      <c r="B61" s="20" t="s">
        <v>151</v>
      </c>
      <c r="C61" s="22"/>
      <c r="D61" s="90"/>
      <c r="E61" s="141"/>
      <c r="F61" s="22"/>
      <c r="G61" s="22">
        <v>12</v>
      </c>
      <c r="H61" s="22"/>
      <c r="I61" s="23"/>
      <c r="J61" s="46"/>
      <c r="K61" s="22"/>
      <c r="L61" s="22"/>
      <c r="M61" s="52"/>
      <c r="N61" s="52"/>
      <c r="O61" s="57"/>
      <c r="P61" s="57"/>
      <c r="Q61" s="62"/>
      <c r="R61" s="62"/>
      <c r="S61" s="67"/>
      <c r="T61" s="67"/>
      <c r="U61" s="57"/>
      <c r="V61" s="57"/>
      <c r="W61" s="72"/>
      <c r="X61" s="72"/>
    </row>
    <row r="62" spans="1:24" ht="26.25" customHeight="1">
      <c r="A62" s="76" t="s">
        <v>134</v>
      </c>
      <c r="B62" s="75" t="s">
        <v>147</v>
      </c>
      <c r="C62" s="23">
        <v>6</v>
      </c>
      <c r="D62" s="23"/>
      <c r="E62" s="23"/>
      <c r="F62" s="23"/>
      <c r="G62" s="23">
        <f>SUM(G63:G67)</f>
        <v>525</v>
      </c>
      <c r="H62" s="23">
        <f>SUM(H63:H67)</f>
        <v>144</v>
      </c>
      <c r="I62" s="23"/>
      <c r="J62" s="47">
        <f>SUM(J63:J65)</f>
        <v>288</v>
      </c>
      <c r="K62" s="23">
        <f>SUM(K63:K67)</f>
        <v>162</v>
      </c>
      <c r="L62" s="23">
        <f>SUM(L63:L67)</f>
        <v>126</v>
      </c>
      <c r="M62" s="53">
        <f aca="true" t="shared" si="8" ref="M62:X62">SUM(M63:M67)</f>
        <v>0</v>
      </c>
      <c r="N62" s="53">
        <f t="shared" si="8"/>
        <v>0</v>
      </c>
      <c r="O62" s="58">
        <f t="shared" si="8"/>
        <v>0</v>
      </c>
      <c r="P62" s="58">
        <f t="shared" si="8"/>
        <v>0</v>
      </c>
      <c r="Q62" s="63">
        <f t="shared" si="8"/>
        <v>0</v>
      </c>
      <c r="R62" s="63">
        <f t="shared" si="8"/>
        <v>0</v>
      </c>
      <c r="S62" s="68">
        <f t="shared" si="8"/>
        <v>0</v>
      </c>
      <c r="T62" s="68">
        <f t="shared" si="8"/>
        <v>0</v>
      </c>
      <c r="U62" s="58">
        <f t="shared" si="8"/>
        <v>144</v>
      </c>
      <c r="V62" s="58">
        <f t="shared" si="8"/>
        <v>48</v>
      </c>
      <c r="W62" s="73">
        <f t="shared" si="8"/>
        <v>144</v>
      </c>
      <c r="X62" s="73">
        <f t="shared" si="8"/>
        <v>78</v>
      </c>
    </row>
    <row r="63" spans="1:24" ht="37.5" customHeight="1">
      <c r="A63" s="28" t="s">
        <v>148</v>
      </c>
      <c r="B63" s="20" t="s">
        <v>108</v>
      </c>
      <c r="C63" s="22"/>
      <c r="D63" s="22"/>
      <c r="E63" s="80" t="s">
        <v>143</v>
      </c>
      <c r="F63" s="22"/>
      <c r="G63" s="22">
        <v>168</v>
      </c>
      <c r="H63" s="22">
        <v>56</v>
      </c>
      <c r="I63" s="22"/>
      <c r="J63" s="46">
        <v>112</v>
      </c>
      <c r="K63" s="22">
        <v>80</v>
      </c>
      <c r="L63" s="22">
        <v>32</v>
      </c>
      <c r="M63" s="52"/>
      <c r="N63" s="52"/>
      <c r="O63" s="57"/>
      <c r="P63" s="57"/>
      <c r="Q63" s="62"/>
      <c r="R63" s="62"/>
      <c r="S63" s="67"/>
      <c r="T63" s="67"/>
      <c r="U63" s="57">
        <v>112</v>
      </c>
      <c r="V63" s="57">
        <v>32</v>
      </c>
      <c r="W63" s="72"/>
      <c r="X63" s="72"/>
    </row>
    <row r="64" spans="1:24" ht="24.75" customHeight="1">
      <c r="A64" s="28" t="s">
        <v>196</v>
      </c>
      <c r="B64" s="20" t="s">
        <v>198</v>
      </c>
      <c r="C64" s="22"/>
      <c r="D64" s="22"/>
      <c r="E64" s="140" t="s">
        <v>197</v>
      </c>
      <c r="F64" s="22"/>
      <c r="G64" s="22">
        <v>210</v>
      </c>
      <c r="H64" s="22">
        <v>70</v>
      </c>
      <c r="I64" s="22"/>
      <c r="J64" s="46">
        <f>SUM(U64,W64)</f>
        <v>140</v>
      </c>
      <c r="K64" s="22">
        <v>70</v>
      </c>
      <c r="L64" s="22">
        <v>70</v>
      </c>
      <c r="M64" s="52"/>
      <c r="N64" s="52"/>
      <c r="O64" s="57"/>
      <c r="P64" s="57"/>
      <c r="Q64" s="62"/>
      <c r="R64" s="62"/>
      <c r="S64" s="67"/>
      <c r="T64" s="67"/>
      <c r="U64" s="57">
        <v>32</v>
      </c>
      <c r="V64" s="57">
        <v>16</v>
      </c>
      <c r="W64" s="72">
        <v>108</v>
      </c>
      <c r="X64" s="72">
        <v>54</v>
      </c>
    </row>
    <row r="65" spans="1:24" ht="36.75" customHeight="1">
      <c r="A65" s="28" t="s">
        <v>199</v>
      </c>
      <c r="B65" s="20" t="s">
        <v>200</v>
      </c>
      <c r="C65" s="22"/>
      <c r="D65" s="22"/>
      <c r="E65" s="141"/>
      <c r="F65" s="22"/>
      <c r="G65" s="22">
        <v>54</v>
      </c>
      <c r="H65" s="22">
        <v>18</v>
      </c>
      <c r="I65" s="22"/>
      <c r="J65" s="46">
        <v>36</v>
      </c>
      <c r="K65" s="22">
        <v>12</v>
      </c>
      <c r="L65" s="22">
        <v>24</v>
      </c>
      <c r="M65" s="52"/>
      <c r="N65" s="52"/>
      <c r="O65" s="57"/>
      <c r="P65" s="57"/>
      <c r="Q65" s="62"/>
      <c r="R65" s="62"/>
      <c r="S65" s="67"/>
      <c r="T65" s="67"/>
      <c r="U65" s="57"/>
      <c r="V65" s="57"/>
      <c r="W65" s="72">
        <v>36</v>
      </c>
      <c r="X65" s="72">
        <v>24</v>
      </c>
    </row>
    <row r="66" spans="1:24" ht="15.75" customHeight="1">
      <c r="A66" s="28" t="s">
        <v>158</v>
      </c>
      <c r="B66" s="20" t="s">
        <v>52</v>
      </c>
      <c r="C66" s="22"/>
      <c r="D66" s="22"/>
      <c r="E66" s="140" t="s">
        <v>260</v>
      </c>
      <c r="F66" s="22"/>
      <c r="G66" s="22">
        <v>9</v>
      </c>
      <c r="H66" s="22"/>
      <c r="I66" s="22"/>
      <c r="J66" s="46"/>
      <c r="K66" s="22"/>
      <c r="L66" s="22"/>
      <c r="M66" s="52"/>
      <c r="N66" s="52"/>
      <c r="O66" s="57"/>
      <c r="P66" s="57"/>
      <c r="Q66" s="62"/>
      <c r="R66" s="62"/>
      <c r="S66" s="67"/>
      <c r="T66" s="67"/>
      <c r="U66" s="57"/>
      <c r="V66" s="57"/>
      <c r="W66" s="72"/>
      <c r="X66" s="72"/>
    </row>
    <row r="67" spans="1:24" ht="24" customHeight="1">
      <c r="A67" s="28" t="s">
        <v>159</v>
      </c>
      <c r="B67" s="20" t="s">
        <v>151</v>
      </c>
      <c r="C67" s="22"/>
      <c r="D67" s="22"/>
      <c r="E67" s="141"/>
      <c r="F67" s="22"/>
      <c r="G67" s="22">
        <v>84</v>
      </c>
      <c r="H67" s="22"/>
      <c r="I67" s="22"/>
      <c r="J67" s="46"/>
      <c r="K67" s="22"/>
      <c r="L67" s="22"/>
      <c r="M67" s="52"/>
      <c r="N67" s="52"/>
      <c r="O67" s="57"/>
      <c r="P67" s="57"/>
      <c r="Q67" s="62"/>
      <c r="R67" s="62"/>
      <c r="S67" s="67"/>
      <c r="T67" s="67"/>
      <c r="U67" s="57"/>
      <c r="V67" s="57"/>
      <c r="W67" s="72"/>
      <c r="X67" s="72"/>
    </row>
    <row r="68" spans="1:24" ht="36.75" customHeight="1">
      <c r="A68" s="28"/>
      <c r="B68" s="105" t="s">
        <v>194</v>
      </c>
      <c r="C68" s="104"/>
      <c r="D68" s="44"/>
      <c r="E68" s="44"/>
      <c r="F68" s="91">
        <v>5472</v>
      </c>
      <c r="G68" s="91">
        <f>SUM(G9,G19,G22)</f>
        <v>5472</v>
      </c>
      <c r="H68" s="91">
        <f>SUM(H9,H19,H22)</f>
        <v>1548</v>
      </c>
      <c r="I68" s="91">
        <v>3924</v>
      </c>
      <c r="J68" s="91">
        <f>SUM(J9,J19,J22)</f>
        <v>3096</v>
      </c>
      <c r="K68" s="91">
        <f aca="true" t="shared" si="9" ref="K68:T68">SUM(K22,K19,K9)</f>
        <v>1736</v>
      </c>
      <c r="L68" s="91">
        <f t="shared" si="9"/>
        <v>1322</v>
      </c>
      <c r="M68" s="106">
        <f t="shared" si="9"/>
        <v>560</v>
      </c>
      <c r="N68" s="106">
        <f t="shared" si="9"/>
        <v>142</v>
      </c>
      <c r="O68" s="58">
        <f>SUM(O22,O19,O9)</f>
        <v>660</v>
      </c>
      <c r="P68" s="58">
        <f t="shared" si="9"/>
        <v>302</v>
      </c>
      <c r="Q68" s="63">
        <f>SUM(Q22,Q19,Q9)</f>
        <v>450</v>
      </c>
      <c r="R68" s="63">
        <f t="shared" si="9"/>
        <v>257</v>
      </c>
      <c r="S68" s="68">
        <f>SUM(S9,S19,S22)</f>
        <v>570</v>
      </c>
      <c r="T68" s="68">
        <f t="shared" si="9"/>
        <v>323</v>
      </c>
      <c r="U68" s="58">
        <f>SUM(U9,U19,U22)</f>
        <v>480</v>
      </c>
      <c r="V68" s="58">
        <f>SUM(V9,V19,V22)</f>
        <v>218</v>
      </c>
      <c r="W68" s="108">
        <f>SUM(W9,W19,W22)</f>
        <v>360</v>
      </c>
      <c r="X68" s="108">
        <f>SUM(X9,X19,X22)</f>
        <v>158</v>
      </c>
    </row>
    <row r="69" spans="1:24" ht="24" customHeight="1">
      <c r="A69" s="28"/>
      <c r="B69" s="105" t="s">
        <v>180</v>
      </c>
      <c r="C69" s="104"/>
      <c r="D69" s="44"/>
      <c r="E69" s="44"/>
      <c r="F69" s="91">
        <v>4644</v>
      </c>
      <c r="G69" s="91">
        <v>4644</v>
      </c>
      <c r="H69" s="91">
        <v>1548</v>
      </c>
      <c r="I69" s="91">
        <v>3096</v>
      </c>
      <c r="J69" s="91">
        <v>3096</v>
      </c>
      <c r="K69" s="91">
        <v>1828</v>
      </c>
      <c r="L69" s="91">
        <v>1268</v>
      </c>
      <c r="M69" s="106">
        <f>SUM(M9,M19,M22)</f>
        <v>560</v>
      </c>
      <c r="N69" s="106">
        <v>168</v>
      </c>
      <c r="O69" s="58">
        <f>SUM(O9,O19,O22)</f>
        <v>660</v>
      </c>
      <c r="P69" s="58">
        <v>292</v>
      </c>
      <c r="Q69" s="63">
        <f>SUM(Q9,Q19,Q22)</f>
        <v>450</v>
      </c>
      <c r="R69" s="63">
        <v>297</v>
      </c>
      <c r="S69" s="68">
        <f>SUM(S9,S19,S22)</f>
        <v>570</v>
      </c>
      <c r="T69" s="68">
        <v>304</v>
      </c>
      <c r="U69" s="58">
        <f>SUM(U22,U19,U9)</f>
        <v>480</v>
      </c>
      <c r="V69" s="58">
        <v>201</v>
      </c>
      <c r="W69" s="108">
        <f>SUM(W22,W19,W9)</f>
        <v>360</v>
      </c>
      <c r="X69" s="108">
        <v>120</v>
      </c>
    </row>
    <row r="70" spans="1:24" ht="24" customHeight="1">
      <c r="A70" s="28"/>
      <c r="B70" s="107" t="s">
        <v>181</v>
      </c>
      <c r="C70" s="104"/>
      <c r="D70" s="44"/>
      <c r="E70" s="44"/>
      <c r="F70" s="91">
        <v>3240</v>
      </c>
      <c r="G70" s="91">
        <v>3240</v>
      </c>
      <c r="H70" s="91">
        <v>1080</v>
      </c>
      <c r="I70" s="91"/>
      <c r="J70" s="91">
        <v>2160</v>
      </c>
      <c r="K70" s="91">
        <v>2160</v>
      </c>
      <c r="L70" s="91"/>
      <c r="M70" s="106"/>
      <c r="N70" s="106"/>
      <c r="O70" s="57"/>
      <c r="P70" s="57"/>
      <c r="Q70" s="62"/>
      <c r="R70" s="62"/>
      <c r="S70" s="67"/>
      <c r="T70" s="67"/>
      <c r="U70" s="57"/>
      <c r="V70" s="57"/>
      <c r="W70" s="108"/>
      <c r="X70" s="108"/>
    </row>
    <row r="71" spans="1:24" ht="24" customHeight="1">
      <c r="A71" s="28"/>
      <c r="B71" s="105" t="s">
        <v>182</v>
      </c>
      <c r="C71" s="104"/>
      <c r="D71" s="44"/>
      <c r="E71" s="44"/>
      <c r="F71" s="91">
        <v>1404</v>
      </c>
      <c r="G71" s="91">
        <v>1404</v>
      </c>
      <c r="H71" s="91">
        <v>468</v>
      </c>
      <c r="J71" s="91">
        <v>936</v>
      </c>
      <c r="K71" s="91">
        <v>936</v>
      </c>
      <c r="L71" s="91"/>
      <c r="M71" s="106"/>
      <c r="N71" s="106"/>
      <c r="O71" s="57"/>
      <c r="P71" s="57"/>
      <c r="Q71" s="62"/>
      <c r="R71" s="62"/>
      <c r="S71" s="67"/>
      <c r="T71" s="67"/>
      <c r="U71" s="57"/>
      <c r="V71" s="57"/>
      <c r="W71" s="108"/>
      <c r="X71" s="108"/>
    </row>
    <row r="72" spans="1:24" ht="24" customHeight="1">
      <c r="A72" s="105" t="s">
        <v>184</v>
      </c>
      <c r="B72" s="105" t="s">
        <v>52</v>
      </c>
      <c r="C72" s="46"/>
      <c r="D72" s="46"/>
      <c r="E72" s="46"/>
      <c r="F72" s="155" t="s">
        <v>185</v>
      </c>
      <c r="G72" s="155" t="s">
        <v>185</v>
      </c>
      <c r="H72" s="91"/>
      <c r="I72" s="155">
        <v>828</v>
      </c>
      <c r="J72" s="155">
        <v>828</v>
      </c>
      <c r="K72" s="47"/>
      <c r="L72" s="47"/>
      <c r="M72" s="52"/>
      <c r="N72" s="52"/>
      <c r="O72" s="58">
        <v>18</v>
      </c>
      <c r="P72" s="58"/>
      <c r="Q72" s="63">
        <v>18</v>
      </c>
      <c r="R72" s="63"/>
      <c r="S72" s="68">
        <v>18</v>
      </c>
      <c r="T72" s="68"/>
      <c r="U72" s="58">
        <v>18</v>
      </c>
      <c r="V72" s="58"/>
      <c r="W72" s="108">
        <v>12</v>
      </c>
      <c r="X72" s="108"/>
    </row>
    <row r="73" spans="1:24" ht="24" customHeight="1">
      <c r="A73" s="105" t="s">
        <v>186</v>
      </c>
      <c r="B73" s="105" t="s">
        <v>187</v>
      </c>
      <c r="C73" s="46"/>
      <c r="D73" s="46"/>
      <c r="E73" s="46"/>
      <c r="F73" s="156"/>
      <c r="G73" s="156"/>
      <c r="H73" s="91"/>
      <c r="I73" s="156"/>
      <c r="J73" s="156"/>
      <c r="K73" s="47"/>
      <c r="L73" s="47"/>
      <c r="M73" s="52"/>
      <c r="N73" s="52"/>
      <c r="O73" s="58">
        <v>150</v>
      </c>
      <c r="P73" s="58"/>
      <c r="Q73" s="63">
        <v>108</v>
      </c>
      <c r="R73" s="63"/>
      <c r="S73" s="68">
        <v>276</v>
      </c>
      <c r="T73" s="68"/>
      <c r="U73" s="58">
        <v>114</v>
      </c>
      <c r="V73" s="58"/>
      <c r="W73" s="108">
        <v>96</v>
      </c>
      <c r="X73" s="108"/>
    </row>
    <row r="74" spans="1:24" s="32" customFormat="1" ht="26.25" customHeight="1">
      <c r="A74" s="30" t="s">
        <v>54</v>
      </c>
      <c r="B74" s="31" t="s">
        <v>53</v>
      </c>
      <c r="C74" s="22"/>
      <c r="D74" s="22"/>
      <c r="E74" s="22"/>
      <c r="F74" s="23" t="s">
        <v>61</v>
      </c>
      <c r="G74" s="22"/>
      <c r="H74" s="22"/>
      <c r="I74" s="36"/>
      <c r="J74" s="39"/>
      <c r="K74" s="22"/>
      <c r="L74" s="23"/>
      <c r="M74" s="52"/>
      <c r="N74" s="52"/>
      <c r="O74" s="57"/>
      <c r="P74" s="57"/>
      <c r="Q74" s="62"/>
      <c r="R74" s="62"/>
      <c r="S74" s="67"/>
      <c r="T74" s="67"/>
      <c r="U74" s="57"/>
      <c r="V74" s="57"/>
      <c r="W74" s="72" t="s">
        <v>75</v>
      </c>
      <c r="X74" s="72"/>
    </row>
    <row r="75" spans="1:24" ht="20.25" customHeight="1">
      <c r="A75" s="27" t="s">
        <v>55</v>
      </c>
      <c r="B75" s="34" t="s">
        <v>33</v>
      </c>
      <c r="C75" s="16"/>
      <c r="D75" s="16"/>
      <c r="E75" s="16"/>
      <c r="F75" s="17" t="s">
        <v>68</v>
      </c>
      <c r="G75" s="16" t="s">
        <v>76</v>
      </c>
      <c r="H75" s="16"/>
      <c r="I75" s="29"/>
      <c r="J75" s="37"/>
      <c r="K75" s="16"/>
      <c r="L75" s="16"/>
      <c r="M75" s="52"/>
      <c r="N75" s="52"/>
      <c r="O75" s="57"/>
      <c r="P75" s="57"/>
      <c r="Q75" s="62"/>
      <c r="R75" s="62"/>
      <c r="S75" s="67"/>
      <c r="T75" s="67"/>
      <c r="U75" s="57"/>
      <c r="V75" s="57"/>
      <c r="W75" s="72"/>
      <c r="X75" s="72"/>
    </row>
    <row r="76" spans="1:24" ht="23.25" customHeight="1">
      <c r="A76" s="27" t="s">
        <v>56</v>
      </c>
      <c r="B76" s="34" t="s">
        <v>57</v>
      </c>
      <c r="C76" s="16"/>
      <c r="D76" s="16"/>
      <c r="E76" s="16"/>
      <c r="F76" s="17" t="s">
        <v>62</v>
      </c>
      <c r="G76" s="16"/>
      <c r="H76" s="16"/>
      <c r="I76" s="29"/>
      <c r="J76" s="37"/>
      <c r="K76" s="16"/>
      <c r="L76" s="16"/>
      <c r="M76" s="52"/>
      <c r="N76" s="52"/>
      <c r="O76" s="57"/>
      <c r="P76" s="57"/>
      <c r="Q76" s="62"/>
      <c r="R76" s="62"/>
      <c r="S76" s="67"/>
      <c r="T76" s="67"/>
      <c r="U76" s="57"/>
      <c r="V76" s="57"/>
      <c r="W76" s="72" t="s">
        <v>77</v>
      </c>
      <c r="X76" s="72"/>
    </row>
    <row r="77" spans="1:24" ht="24" customHeight="1">
      <c r="A77" s="35" t="s">
        <v>58</v>
      </c>
      <c r="B77" s="33" t="s">
        <v>60</v>
      </c>
      <c r="C77" s="22"/>
      <c r="D77" s="22"/>
      <c r="E77" s="22"/>
      <c r="F77" s="23" t="s">
        <v>63</v>
      </c>
      <c r="G77" s="22"/>
      <c r="H77" s="22"/>
      <c r="I77" s="36"/>
      <c r="J77" s="38"/>
      <c r="K77" s="22"/>
      <c r="L77" s="22"/>
      <c r="M77" s="52"/>
      <c r="N77" s="52"/>
      <c r="O77" s="57"/>
      <c r="P77" s="57"/>
      <c r="Q77" s="62"/>
      <c r="R77" s="62"/>
      <c r="S77" s="67"/>
      <c r="T77" s="67"/>
      <c r="U77" s="57"/>
      <c r="V77" s="57"/>
      <c r="W77" s="72" t="s">
        <v>75</v>
      </c>
      <c r="X77" s="72"/>
    </row>
    <row r="78" spans="1:24" ht="26.25" customHeight="1">
      <c r="A78" s="35" t="s">
        <v>59</v>
      </c>
      <c r="B78" s="33" t="s">
        <v>34</v>
      </c>
      <c r="C78" s="22"/>
      <c r="D78" s="22"/>
      <c r="E78" s="22"/>
      <c r="F78" s="23" t="s">
        <v>64</v>
      </c>
      <c r="G78" s="22"/>
      <c r="H78" s="22"/>
      <c r="I78" s="36"/>
      <c r="J78" s="38"/>
      <c r="K78" s="22"/>
      <c r="L78" s="22"/>
      <c r="M78" s="52"/>
      <c r="N78" s="52"/>
      <c r="O78" s="57"/>
      <c r="P78" s="57"/>
      <c r="Q78" s="62"/>
      <c r="R78" s="62"/>
      <c r="S78" s="67"/>
      <c r="T78" s="67"/>
      <c r="U78" s="57"/>
      <c r="V78" s="57"/>
      <c r="W78" s="72" t="s">
        <v>78</v>
      </c>
      <c r="X78" s="72"/>
    </row>
    <row r="79" spans="1:24" ht="24" customHeight="1">
      <c r="A79" s="152" t="s">
        <v>160</v>
      </c>
      <c r="B79" s="153"/>
      <c r="C79" s="153"/>
      <c r="D79" s="153"/>
      <c r="E79" s="153"/>
      <c r="F79" s="153"/>
      <c r="G79" s="133" t="s">
        <v>161</v>
      </c>
      <c r="H79" s="83" t="s">
        <v>162</v>
      </c>
      <c r="I79" s="84"/>
      <c r="J79" s="84"/>
      <c r="K79" s="84"/>
      <c r="L79" s="84"/>
      <c r="M79" s="109">
        <v>576</v>
      </c>
      <c r="N79" s="109">
        <v>168</v>
      </c>
      <c r="O79" s="109">
        <v>660</v>
      </c>
      <c r="P79" s="109">
        <v>292</v>
      </c>
      <c r="Q79" s="109">
        <v>450</v>
      </c>
      <c r="R79" s="109">
        <v>297</v>
      </c>
      <c r="S79" s="109">
        <v>570</v>
      </c>
      <c r="T79" s="109">
        <v>304</v>
      </c>
      <c r="U79" s="109">
        <v>480</v>
      </c>
      <c r="V79" s="110">
        <v>201</v>
      </c>
      <c r="W79" s="110">
        <v>360</v>
      </c>
      <c r="X79" s="110">
        <v>120</v>
      </c>
    </row>
    <row r="80" spans="1:24" ht="18" customHeight="1">
      <c r="A80" s="154" t="s">
        <v>163</v>
      </c>
      <c r="B80" s="154"/>
      <c r="C80" s="89"/>
      <c r="D80" s="89"/>
      <c r="E80" s="89"/>
      <c r="F80" s="89"/>
      <c r="G80" s="134"/>
      <c r="H80" s="136" t="s">
        <v>164</v>
      </c>
      <c r="I80" s="137"/>
      <c r="J80" s="137"/>
      <c r="K80" s="137"/>
      <c r="L80" s="137"/>
      <c r="M80" s="90">
        <v>0</v>
      </c>
      <c r="N80" s="90"/>
      <c r="O80" s="90">
        <v>18</v>
      </c>
      <c r="P80" s="90"/>
      <c r="Q80" s="90">
        <v>18</v>
      </c>
      <c r="R80" s="90"/>
      <c r="S80" s="90">
        <v>18</v>
      </c>
      <c r="T80" s="90"/>
      <c r="U80" s="90">
        <v>18</v>
      </c>
      <c r="V80" s="44"/>
      <c r="W80" s="91">
        <v>12</v>
      </c>
      <c r="X80" s="44"/>
    </row>
    <row r="81" spans="1:24" ht="23.25" customHeight="1">
      <c r="A81" s="120" t="s">
        <v>257</v>
      </c>
      <c r="B81" s="120"/>
      <c r="C81" s="120"/>
      <c r="D81" s="120"/>
      <c r="E81" s="120"/>
      <c r="F81" s="121"/>
      <c r="G81" s="134"/>
      <c r="H81" s="144" t="s">
        <v>165</v>
      </c>
      <c r="I81" s="145"/>
      <c r="J81" s="145"/>
      <c r="K81" s="145"/>
      <c r="L81" s="146"/>
      <c r="M81" s="90">
        <v>0</v>
      </c>
      <c r="N81" s="90"/>
      <c r="O81" s="90">
        <v>150</v>
      </c>
      <c r="P81" s="90"/>
      <c r="Q81" s="90">
        <v>108</v>
      </c>
      <c r="R81" s="90"/>
      <c r="S81" s="90">
        <v>276</v>
      </c>
      <c r="T81" s="90"/>
      <c r="U81" s="90">
        <v>114</v>
      </c>
      <c r="V81" s="44"/>
      <c r="W81" s="91">
        <v>96</v>
      </c>
      <c r="X81" s="44"/>
    </row>
    <row r="82" spans="1:24" ht="17.25" customHeight="1">
      <c r="A82" s="157" t="s">
        <v>258</v>
      </c>
      <c r="B82" s="158"/>
      <c r="C82" s="158"/>
      <c r="D82" s="158"/>
      <c r="E82" s="158"/>
      <c r="F82" s="159"/>
      <c r="G82" s="134"/>
      <c r="H82" s="144" t="s">
        <v>166</v>
      </c>
      <c r="I82" s="145"/>
      <c r="J82" s="145"/>
      <c r="K82" s="145"/>
      <c r="L82" s="145"/>
      <c r="M82" s="91">
        <v>2</v>
      </c>
      <c r="N82" s="91"/>
      <c r="O82" s="91">
        <v>3</v>
      </c>
      <c r="P82" s="91"/>
      <c r="Q82" s="91">
        <v>3</v>
      </c>
      <c r="R82" s="91"/>
      <c r="S82" s="91">
        <v>2</v>
      </c>
      <c r="T82" s="91"/>
      <c r="U82" s="91">
        <v>4</v>
      </c>
      <c r="V82" s="44"/>
      <c r="W82" s="91">
        <v>4</v>
      </c>
      <c r="X82" s="44"/>
    </row>
    <row r="83" spans="1:24" ht="15.75" customHeight="1">
      <c r="A83" s="138"/>
      <c r="B83" s="139"/>
      <c r="C83" s="139"/>
      <c r="D83" s="139"/>
      <c r="E83" s="139"/>
      <c r="F83" s="139"/>
      <c r="G83" s="134"/>
      <c r="H83" s="85" t="s">
        <v>167</v>
      </c>
      <c r="I83" s="86"/>
      <c r="J83" s="86"/>
      <c r="K83" s="86"/>
      <c r="L83" s="86"/>
      <c r="M83" s="91">
        <v>1</v>
      </c>
      <c r="N83" s="91"/>
      <c r="O83" s="91">
        <v>4</v>
      </c>
      <c r="P83" s="91"/>
      <c r="Q83" s="91">
        <v>2</v>
      </c>
      <c r="R83" s="91"/>
      <c r="S83" s="91">
        <v>6</v>
      </c>
      <c r="T83" s="91"/>
      <c r="U83" s="91">
        <v>4</v>
      </c>
      <c r="V83" s="44"/>
      <c r="W83" s="91">
        <v>6</v>
      </c>
      <c r="X83" s="44"/>
    </row>
    <row r="84" spans="1:24" ht="18" customHeight="1">
      <c r="A84" s="150"/>
      <c r="B84" s="151"/>
      <c r="C84" s="151"/>
      <c r="D84" s="151"/>
      <c r="E84" s="151"/>
      <c r="F84" s="151"/>
      <c r="G84" s="134"/>
      <c r="H84" s="136" t="s">
        <v>168</v>
      </c>
      <c r="I84" s="137"/>
      <c r="J84" s="137"/>
      <c r="K84" s="137"/>
      <c r="L84" s="137"/>
      <c r="M84" s="91">
        <v>1</v>
      </c>
      <c r="N84" s="91"/>
      <c r="O84" s="91">
        <v>4</v>
      </c>
      <c r="P84" s="91"/>
      <c r="Q84" s="91">
        <v>1</v>
      </c>
      <c r="R84" s="91"/>
      <c r="S84" s="91">
        <v>0</v>
      </c>
      <c r="T84" s="91"/>
      <c r="U84" s="91">
        <v>0</v>
      </c>
      <c r="V84" s="91"/>
      <c r="W84" s="91">
        <v>0</v>
      </c>
      <c r="X84" s="91"/>
    </row>
    <row r="85" spans="1:24" ht="13.5" customHeight="1">
      <c r="A85" s="87"/>
      <c r="B85" s="88"/>
      <c r="C85" s="132"/>
      <c r="D85" s="132"/>
      <c r="E85" s="132"/>
      <c r="F85" s="132"/>
      <c r="G85" s="135"/>
      <c r="H85" s="85" t="s">
        <v>169</v>
      </c>
      <c r="I85" s="86"/>
      <c r="J85" s="86"/>
      <c r="K85" s="86"/>
      <c r="L85" s="86"/>
      <c r="M85" s="90">
        <v>36</v>
      </c>
      <c r="N85" s="90"/>
      <c r="O85" s="90">
        <v>36</v>
      </c>
      <c r="P85" s="90"/>
      <c r="Q85" s="90">
        <v>36</v>
      </c>
      <c r="R85" s="90"/>
      <c r="S85" s="90">
        <v>36</v>
      </c>
      <c r="T85" s="90"/>
      <c r="U85" s="90">
        <v>36</v>
      </c>
      <c r="V85" s="91"/>
      <c r="W85" s="91">
        <v>36</v>
      </c>
      <c r="X85" s="91"/>
    </row>
    <row r="86" spans="1:21" ht="12.75">
      <c r="A86" s="4"/>
      <c r="B86" s="5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6"/>
    </row>
    <row r="87" spans="1:21" ht="12.75">
      <c r="A87" s="4"/>
      <c r="B87" s="5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6"/>
    </row>
    <row r="88" spans="1:21" ht="12.75">
      <c r="A88" s="4"/>
      <c r="B88" s="5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6"/>
    </row>
    <row r="89" spans="1:21" ht="12.75">
      <c r="A89" s="4"/>
      <c r="B89" s="5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6"/>
    </row>
    <row r="90" spans="1:21" ht="12.75">
      <c r="A90" s="4"/>
      <c r="B90" s="5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6"/>
    </row>
    <row r="91" spans="1:21" ht="12.75">
      <c r="A91" s="7"/>
      <c r="B91" s="5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6"/>
    </row>
    <row r="92" spans="1:21" ht="12.75">
      <c r="A92" s="4"/>
      <c r="B92" s="5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</row>
    <row r="93" spans="1:21" ht="12.75">
      <c r="A93" s="4"/>
      <c r="B93" s="5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</row>
    <row r="94" spans="1:21" ht="12.75">
      <c r="A94" s="7"/>
      <c r="B94" s="5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</row>
    <row r="95" spans="1:21" ht="12.75">
      <c r="A95" s="4"/>
      <c r="B95" s="5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</row>
    <row r="96" spans="1:21" ht="12.75">
      <c r="A96" s="8"/>
      <c r="B96" s="5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</row>
    <row r="97" spans="1:21" ht="12.75">
      <c r="A97" s="4"/>
      <c r="B97" s="5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</row>
    <row r="98" spans="1:21" ht="12.75">
      <c r="A98" s="4"/>
      <c r="B98" s="5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</row>
    <row r="99" spans="1:21" ht="12.75">
      <c r="A99" s="4"/>
      <c r="B99" s="5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</row>
    <row r="100" spans="1:21" ht="12.75">
      <c r="A100" s="4"/>
      <c r="B100" s="5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</row>
    <row r="101" spans="1:21" ht="12.75">
      <c r="A101" s="4"/>
      <c r="B101" s="5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</row>
    <row r="102" spans="1:21" ht="12.75">
      <c r="A102" s="4"/>
      <c r="B102" s="5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</row>
    <row r="103" spans="1:21" ht="12.75">
      <c r="A103" s="9"/>
      <c r="B103" s="5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</row>
    <row r="104" spans="1:21" ht="12.75">
      <c r="A104" s="7"/>
      <c r="B104" s="5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</row>
    <row r="105" spans="1:21" ht="12.75">
      <c r="A105" s="7"/>
      <c r="B105" s="5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</row>
    <row r="106" spans="1:21" ht="12.75">
      <c r="A106" s="10"/>
      <c r="B106" s="5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</row>
    <row r="107" spans="1:21" ht="12.75">
      <c r="A107" s="10"/>
      <c r="B107" s="5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</row>
    <row r="108" spans="1:21" ht="12.75">
      <c r="A108" s="10"/>
      <c r="B108" s="5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</row>
    <row r="109" spans="1:21" ht="12.75">
      <c r="A109" s="10"/>
      <c r="B109" s="5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</row>
    <row r="110" spans="1:21" ht="12.75">
      <c r="A110" s="10"/>
      <c r="B110" s="5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</row>
    <row r="111" spans="1:21" ht="12.75">
      <c r="A111" s="10"/>
      <c r="B111" s="5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</row>
    <row r="112" spans="1:21" ht="12.75">
      <c r="A112" s="10"/>
      <c r="B112" s="5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</row>
    <row r="113" spans="1:21" ht="12.75">
      <c r="A113" s="10"/>
      <c r="B113" s="5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</row>
    <row r="114" spans="1:21" ht="12.75">
      <c r="A114" s="10"/>
      <c r="B114" s="5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</row>
    <row r="115" spans="1:21" ht="12.75">
      <c r="A115" s="10"/>
      <c r="B115" s="5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</row>
    <row r="116" spans="1:21" ht="12.75">
      <c r="A116" s="10"/>
      <c r="B116" s="5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</row>
    <row r="117" spans="1:21" ht="12.75">
      <c r="A117" s="10"/>
      <c r="B117" s="5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</row>
    <row r="118" spans="1:21" ht="12.75">
      <c r="A118" s="10"/>
      <c r="B118" s="5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</row>
    <row r="119" spans="1:21" ht="12.75">
      <c r="A119" s="10"/>
      <c r="B119" s="5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</row>
    <row r="120" spans="1:21" ht="12.75">
      <c r="A120" s="10"/>
      <c r="B120" s="5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</row>
    <row r="121" spans="1:21" ht="12.75">
      <c r="A121" s="10"/>
      <c r="B121" s="5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</row>
    <row r="122" spans="1:21" ht="12.75">
      <c r="A122" s="10"/>
      <c r="B122" s="5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</row>
    <row r="123" spans="1:21" ht="12.75">
      <c r="A123" s="10"/>
      <c r="B123" s="5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</row>
    <row r="124" spans="1:21" ht="12.75">
      <c r="A124" s="10"/>
      <c r="B124" s="5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</row>
    <row r="125" spans="1:21" ht="12.75">
      <c r="A125" s="10"/>
      <c r="B125" s="5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</row>
    <row r="126" spans="1:21" ht="12.75">
      <c r="A126" s="10"/>
      <c r="B126" s="5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</row>
    <row r="127" spans="1:21" ht="12.75">
      <c r="A127" s="10"/>
      <c r="B127" s="5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</row>
    <row r="128" spans="1:21" ht="12.75">
      <c r="A128" s="10"/>
      <c r="B128" s="5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</row>
    <row r="129" spans="1:21" ht="12.75">
      <c r="A129" s="10"/>
      <c r="B129" s="5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</row>
    <row r="130" spans="1:21" ht="12.75">
      <c r="A130" s="10"/>
      <c r="B130" s="5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</row>
    <row r="131" spans="1:21" ht="12.75">
      <c r="A131" s="10"/>
      <c r="B131" s="5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</row>
    <row r="132" spans="1:21" ht="12.75">
      <c r="A132" s="10"/>
      <c r="B132" s="5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</row>
    <row r="133" spans="1:21" ht="12.75">
      <c r="A133" s="10"/>
      <c r="B133" s="5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</row>
    <row r="134" spans="1:21" ht="12.75">
      <c r="A134" s="10"/>
      <c r="B134" s="5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</row>
    <row r="135" spans="1:21" ht="12.75">
      <c r="A135" s="10"/>
      <c r="B135" s="5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</row>
    <row r="136" spans="1:21" ht="12.75">
      <c r="A136" s="10"/>
      <c r="B136" s="5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</row>
    <row r="137" spans="1:21" ht="12.75">
      <c r="A137" s="10"/>
      <c r="B137" s="5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</row>
    <row r="138" spans="1:21" ht="12.75">
      <c r="A138" s="10"/>
      <c r="B138" s="5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</row>
    <row r="139" spans="1:21" ht="12.75">
      <c r="A139" s="10"/>
      <c r="B139" s="5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</row>
    <row r="140" spans="1:20" ht="12.75">
      <c r="A140" s="10"/>
      <c r="B140" s="5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</row>
    <row r="141" spans="1:20" ht="12.75">
      <c r="A141" s="10"/>
      <c r="B141" s="5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</row>
    <row r="142" spans="1:20" ht="12.75">
      <c r="A142" s="10"/>
      <c r="B142" s="5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</row>
    <row r="143" spans="1:20" ht="12.75">
      <c r="A143" s="10"/>
      <c r="B143" s="5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</row>
    <row r="144" spans="1:20" ht="12.75">
      <c r="A144" s="10"/>
      <c r="B144" s="5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</row>
    <row r="145" spans="1:20" ht="12.75">
      <c r="A145" s="10"/>
      <c r="B145" s="5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</row>
    <row r="146" spans="1:20" ht="12.75">
      <c r="A146" s="10"/>
      <c r="B146" s="5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</row>
    <row r="147" spans="1:20" ht="12.75">
      <c r="A147" s="10"/>
      <c r="B147" s="5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</row>
    <row r="148" spans="1:20" ht="12.75">
      <c r="A148" s="10"/>
      <c r="B148" s="5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</row>
    <row r="149" spans="1:20" ht="12.75">
      <c r="A149" s="10"/>
      <c r="B149" s="5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</row>
    <row r="150" spans="1:20" ht="12.75">
      <c r="A150" s="10"/>
      <c r="B150" s="5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</row>
    <row r="151" spans="1:20" ht="12.75">
      <c r="A151" s="10"/>
      <c r="B151" s="5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</row>
    <row r="152" spans="1:20" ht="12.75">
      <c r="A152" s="10"/>
      <c r="B152" s="5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</row>
    <row r="153" spans="1:20" ht="12.75">
      <c r="A153" s="10"/>
      <c r="B153" s="5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</row>
    <row r="154" spans="1:20" ht="12.75">
      <c r="A154" s="10"/>
      <c r="B154" s="5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</row>
    <row r="155" spans="1:20" ht="12.75">
      <c r="A155" s="10"/>
      <c r="B155" s="5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</row>
    <row r="156" spans="1:20" ht="12.75">
      <c r="A156" s="10"/>
      <c r="B156" s="5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</row>
    <row r="157" spans="1:20" ht="12.75">
      <c r="A157" s="10"/>
      <c r="B157" s="5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</row>
    <row r="158" spans="1:20" ht="12.75">
      <c r="A158" s="10"/>
      <c r="B158" s="5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</row>
    <row r="159" spans="1:20" ht="12.75">
      <c r="A159" s="10"/>
      <c r="B159" s="5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</row>
    <row r="160" spans="1:20" ht="12.75">
      <c r="A160" s="10"/>
      <c r="B160" s="5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</row>
    <row r="161" spans="1:20" ht="12.75">
      <c r="A161" s="10"/>
      <c r="B161" s="5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</row>
    <row r="162" spans="1:20" ht="12.75">
      <c r="A162" s="10"/>
      <c r="B162" s="5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</row>
    <row r="163" spans="1:20" ht="12.75">
      <c r="A163" s="10"/>
      <c r="B163" s="5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</row>
    <row r="164" spans="1:20" ht="12.75">
      <c r="A164" s="10"/>
      <c r="B164" s="5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</row>
    <row r="165" spans="1:20" ht="12.75">
      <c r="A165" s="10"/>
      <c r="B165" s="5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</row>
    <row r="166" spans="1:20" ht="12.75">
      <c r="A166" s="10"/>
      <c r="B166" s="5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</row>
    <row r="167" spans="1:20" ht="12.75">
      <c r="A167" s="10"/>
      <c r="B167" s="5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</row>
    <row r="168" spans="1:20" ht="12.75">
      <c r="A168" s="10"/>
      <c r="B168" s="5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</row>
    <row r="169" spans="1:20" ht="12.75">
      <c r="A169" s="10"/>
      <c r="B169" s="5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</row>
    <row r="170" spans="1:20" ht="12.75">
      <c r="A170" s="10"/>
      <c r="B170" s="5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</row>
    <row r="171" spans="1:20" ht="12.75">
      <c r="A171" s="10"/>
      <c r="B171" s="5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</row>
    <row r="172" spans="1:20" ht="12.75">
      <c r="A172" s="10"/>
      <c r="B172" s="5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</row>
    <row r="173" spans="1:20" ht="12.75">
      <c r="A173" s="10"/>
      <c r="B173" s="5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</row>
    <row r="174" spans="1:20" ht="12.75">
      <c r="A174" s="10"/>
      <c r="B174" s="5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</row>
    <row r="175" spans="1:20" ht="12.75">
      <c r="A175" s="10"/>
      <c r="B175" s="5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</row>
    <row r="176" spans="1:20" ht="12.75">
      <c r="A176" s="10"/>
      <c r="B176" s="5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</row>
    <row r="177" spans="1:20" ht="12.75">
      <c r="A177" s="10"/>
      <c r="B177" s="5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</row>
    <row r="178" spans="1:20" ht="12.75">
      <c r="A178" s="10"/>
      <c r="B178" s="5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</row>
    <row r="179" spans="1:20" ht="12.75">
      <c r="A179" s="10"/>
      <c r="B179" s="5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</row>
    <row r="180" spans="1:20" ht="12.75">
      <c r="A180" s="10"/>
      <c r="B180" s="5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</row>
    <row r="181" spans="1:20" ht="12.75">
      <c r="A181" s="10"/>
      <c r="B181" s="5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</row>
    <row r="182" spans="1:20" ht="12.75">
      <c r="A182" s="10"/>
      <c r="B182" s="5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</row>
    <row r="183" spans="1:20" ht="12.75">
      <c r="A183" s="10"/>
      <c r="B183" s="5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</row>
    <row r="184" spans="1:20" ht="12.75">
      <c r="A184" s="10"/>
      <c r="B184" s="5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</row>
    <row r="185" spans="1:20" ht="12.75">
      <c r="A185" s="10"/>
      <c r="B185" s="5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</row>
    <row r="186" spans="1:20" ht="12.75">
      <c r="A186" s="10"/>
      <c r="B186" s="5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</row>
    <row r="187" spans="1:20" ht="12.75">
      <c r="A187" s="10"/>
      <c r="B187" s="5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</row>
    <row r="188" spans="1:20" ht="12.75">
      <c r="A188" s="10"/>
      <c r="B188" s="5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</row>
    <row r="189" spans="1:20" ht="12.75">
      <c r="A189" s="10"/>
      <c r="B189" s="5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</row>
    <row r="190" spans="1:20" ht="12.75">
      <c r="A190" s="10"/>
      <c r="B190" s="5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</row>
    <row r="191" spans="1:20" ht="12.75">
      <c r="A191" s="10"/>
      <c r="B191" s="5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</row>
    <row r="192" spans="1:20" ht="12.75">
      <c r="A192" s="10"/>
      <c r="B192" s="5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</row>
    <row r="193" spans="1:20" ht="12.75">
      <c r="A193" s="10"/>
      <c r="B193" s="5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</row>
    <row r="194" spans="1:20" ht="12.75">
      <c r="A194" s="10"/>
      <c r="B194" s="5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</row>
    <row r="195" spans="1:20" ht="12.75">
      <c r="A195" s="10"/>
      <c r="B195" s="5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</row>
    <row r="196" spans="1:20" ht="12.75">
      <c r="A196" s="10"/>
      <c r="B196" s="5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</row>
    <row r="197" spans="1:20" ht="12.75">
      <c r="A197" s="10"/>
      <c r="B197" s="5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</row>
    <row r="198" spans="1:20" ht="12.75">
      <c r="A198" s="10"/>
      <c r="B198" s="5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</row>
    <row r="199" spans="1:20" ht="12.75">
      <c r="A199" s="10"/>
      <c r="B199" s="5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</row>
    <row r="200" spans="1:20" ht="12.75">
      <c r="A200" s="10"/>
      <c r="B200" s="5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</row>
    <row r="201" spans="1:20" ht="12.75">
      <c r="A201" s="10"/>
      <c r="B201" s="5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</row>
    <row r="202" spans="1:20" ht="12.75">
      <c r="A202" s="10"/>
      <c r="B202" s="5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</row>
    <row r="203" spans="1:20" ht="12.75">
      <c r="A203" s="10"/>
      <c r="B203" s="5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</row>
    <row r="204" spans="1:20" ht="12.75">
      <c r="A204" s="10"/>
      <c r="B204" s="5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</row>
    <row r="205" spans="1:20" ht="12.75">
      <c r="A205" s="10"/>
      <c r="B205" s="5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</row>
    <row r="206" spans="1:20" ht="12.75">
      <c r="A206" s="10"/>
      <c r="B206" s="5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</row>
    <row r="207" spans="1:20" ht="12.75">
      <c r="A207" s="10"/>
      <c r="B207" s="5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</row>
    <row r="208" spans="1:20" ht="12.75">
      <c r="A208" s="10"/>
      <c r="B208" s="5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</row>
    <row r="209" spans="1:20" ht="12.75">
      <c r="A209" s="10"/>
      <c r="B209" s="5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</row>
    <row r="210" spans="1:20" ht="12.75">
      <c r="A210" s="10"/>
      <c r="B210" s="5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</row>
    <row r="211" spans="1:20" ht="12.75">
      <c r="A211" s="10"/>
      <c r="B211" s="5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</row>
    <row r="212" spans="1:20" ht="12.75">
      <c r="A212" s="10"/>
      <c r="B212" s="5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</row>
    <row r="213" spans="1:20" ht="12.75">
      <c r="A213" s="10"/>
      <c r="B213" s="5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</row>
    <row r="214" spans="1:20" ht="12.75">
      <c r="A214" s="10"/>
      <c r="B214" s="5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</row>
    <row r="215" spans="1:20" ht="12.75">
      <c r="A215" s="10"/>
      <c r="B215" s="5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</row>
    <row r="216" spans="1:20" ht="12.75">
      <c r="A216" s="10"/>
      <c r="B216" s="5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</row>
    <row r="217" spans="1:20" ht="12.75">
      <c r="A217" s="10"/>
      <c r="B217" s="5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</row>
    <row r="218" spans="1:20" ht="12.75">
      <c r="A218" s="10"/>
      <c r="B218" s="5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</row>
    <row r="219" spans="1:20" ht="12.75">
      <c r="A219" s="10"/>
      <c r="B219" s="5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</row>
    <row r="220" spans="1:20" ht="12.75">
      <c r="A220" s="10"/>
      <c r="B220" s="5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</row>
    <row r="221" spans="1:20" ht="12.75">
      <c r="A221" s="10"/>
      <c r="B221" s="5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</row>
    <row r="222" spans="1:20" ht="12.75">
      <c r="A222" s="10"/>
      <c r="B222" s="5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</row>
    <row r="223" spans="1:20" ht="12.75">
      <c r="A223" s="10"/>
      <c r="B223" s="5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</row>
    <row r="224" spans="1:20" ht="12.75">
      <c r="A224" s="10"/>
      <c r="B224" s="5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</row>
    <row r="225" spans="1:20" ht="12.75">
      <c r="A225" s="10"/>
      <c r="B225" s="5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</row>
    <row r="226" spans="1:20" ht="12.75">
      <c r="A226" s="10"/>
      <c r="B226" s="5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</row>
    <row r="227" spans="1:20" ht="12.75">
      <c r="A227" s="10"/>
      <c r="B227" s="5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</row>
    <row r="228" spans="1:20" ht="12.75">
      <c r="A228" s="10"/>
      <c r="B228" s="5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</row>
    <row r="229" spans="1:20" ht="12.75">
      <c r="A229" s="10"/>
      <c r="B229" s="5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</row>
    <row r="230" spans="1:20" ht="12.75">
      <c r="A230" s="10"/>
      <c r="B230" s="5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</row>
    <row r="231" spans="1:20" ht="12.75">
      <c r="A231" s="10"/>
      <c r="B231" s="5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</row>
    <row r="232" spans="1:20" ht="12.75">
      <c r="A232" s="10"/>
      <c r="B232" s="5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</row>
    <row r="233" spans="1:20" ht="12.75">
      <c r="A233" s="10"/>
      <c r="B233" s="5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</row>
    <row r="234" spans="1:20" ht="12.75">
      <c r="A234" s="10"/>
      <c r="B234" s="5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</row>
    <row r="235" spans="1:20" ht="12.75">
      <c r="A235" s="10"/>
      <c r="B235" s="5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</row>
    <row r="236" spans="1:20" ht="12.75">
      <c r="A236" s="10"/>
      <c r="B236" s="5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</row>
    <row r="237" spans="1:20" ht="12.75">
      <c r="A237" s="10"/>
      <c r="B237" s="5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</row>
    <row r="238" spans="1:20" ht="12.75">
      <c r="A238" s="10"/>
      <c r="B238" s="5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</row>
    <row r="239" spans="1:20" ht="12.75">
      <c r="A239" s="10"/>
      <c r="B239" s="5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</row>
    <row r="240" spans="1:20" ht="12.75">
      <c r="A240" s="10"/>
      <c r="B240" s="5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</row>
    <row r="241" spans="1:20" ht="12.75">
      <c r="A241" s="10"/>
      <c r="B241" s="5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</row>
    <row r="242" spans="1:20" ht="12.75">
      <c r="A242" s="10"/>
      <c r="B242" s="5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</row>
    <row r="243" spans="1:20" ht="12.75">
      <c r="A243" s="10"/>
      <c r="B243" s="5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</row>
    <row r="244" spans="1:20" ht="12.75">
      <c r="A244" s="10"/>
      <c r="B244" s="5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</row>
    <row r="245" spans="1:20" ht="12.75">
      <c r="A245" s="10"/>
      <c r="B245" s="5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</row>
    <row r="246" spans="1:20" ht="12.75">
      <c r="A246" s="11"/>
      <c r="B246" s="12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</row>
    <row r="247" spans="1:20" ht="12.75">
      <c r="A247" s="11"/>
      <c r="B247" s="12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</row>
    <row r="248" spans="1:20" ht="12.75">
      <c r="A248" s="11"/>
      <c r="B248" s="12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</row>
    <row r="249" spans="1:20" ht="12.75">
      <c r="A249" s="11"/>
      <c r="B249" s="12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</row>
    <row r="250" spans="1:20" ht="12.75">
      <c r="A250" s="11"/>
      <c r="B250" s="12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</row>
    <row r="251" spans="1:20" ht="12.75">
      <c r="A251" s="11"/>
      <c r="B251" s="12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</row>
    <row r="252" spans="1:20" ht="12.75">
      <c r="A252" s="11"/>
      <c r="B252" s="12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</row>
    <row r="253" spans="1:20" ht="12.75">
      <c r="A253" s="11"/>
      <c r="B253" s="12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</row>
    <row r="254" spans="1:20" ht="12.75">
      <c r="A254" s="11"/>
      <c r="B254" s="12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</row>
    <row r="255" spans="1:20" ht="12.75">
      <c r="A255" s="11"/>
      <c r="B255" s="12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</row>
    <row r="256" spans="1:20" ht="12.75">
      <c r="A256" s="11"/>
      <c r="B256" s="12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</row>
    <row r="257" spans="1:20" ht="12.75">
      <c r="A257" s="11"/>
      <c r="B257" s="12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</row>
    <row r="258" spans="1:20" ht="12.75">
      <c r="A258" s="11"/>
      <c r="B258" s="12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</row>
    <row r="259" spans="1:20" ht="12.75">
      <c r="A259" s="11"/>
      <c r="B259" s="12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</row>
    <row r="260" spans="1:20" ht="12.75">
      <c r="A260" s="11"/>
      <c r="B260" s="12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</row>
    <row r="261" spans="1:20" ht="12.75">
      <c r="A261" s="11"/>
      <c r="B261" s="12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</row>
    <row r="262" spans="1:20" ht="12.75">
      <c r="A262" s="11"/>
      <c r="B262" s="12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</row>
    <row r="263" spans="1:20" ht="12.75">
      <c r="A263" s="11"/>
      <c r="B263" s="12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</row>
    <row r="264" spans="1:20" ht="12.75">
      <c r="A264" s="11"/>
      <c r="B264" s="12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</row>
    <row r="265" spans="1:20" ht="12.75">
      <c r="A265" s="11"/>
      <c r="B265" s="12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</row>
    <row r="266" spans="1:20" ht="12.75">
      <c r="A266" s="11"/>
      <c r="B266" s="12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</row>
    <row r="267" spans="1:20" ht="12.75">
      <c r="A267" s="11"/>
      <c r="B267" s="12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</row>
    <row r="268" spans="1:20" ht="12.75">
      <c r="A268" s="11"/>
      <c r="B268" s="12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</row>
    <row r="269" spans="1:20" ht="12.75">
      <c r="A269" s="11"/>
      <c r="B269" s="12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</row>
    <row r="270" spans="1:20" ht="12.75">
      <c r="A270" s="11"/>
      <c r="B270" s="12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</row>
    <row r="271" spans="1:20" ht="12.75">
      <c r="A271" s="11"/>
      <c r="B271" s="12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</row>
    <row r="272" spans="1:20" ht="12.75">
      <c r="A272" s="11"/>
      <c r="B272" s="12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</row>
    <row r="273" spans="1:20" ht="12.75">
      <c r="A273" s="11"/>
      <c r="B273" s="12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</row>
    <row r="274" spans="1:20" ht="12.75">
      <c r="A274" s="11"/>
      <c r="B274" s="12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</row>
    <row r="275" spans="1:20" ht="12.75">
      <c r="A275" s="11"/>
      <c r="B275" s="12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</row>
    <row r="276" spans="1:20" ht="12.75">
      <c r="A276" s="11"/>
      <c r="B276" s="12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</row>
    <row r="277" spans="1:20" ht="12.75">
      <c r="A277" s="11"/>
      <c r="B277" s="12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</row>
    <row r="278" spans="1:20" ht="12.75">
      <c r="A278" s="11"/>
      <c r="B278" s="12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</row>
    <row r="279" spans="1:20" ht="12.75">
      <c r="A279" s="11"/>
      <c r="B279" s="12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</row>
    <row r="280" spans="1:20" ht="12.75">
      <c r="A280" s="11"/>
      <c r="B280" s="12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</row>
    <row r="281" spans="1:20" ht="12.75">
      <c r="A281" s="11"/>
      <c r="B281" s="12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</row>
    <row r="282" spans="1:20" ht="12.75">
      <c r="A282" s="11"/>
      <c r="B282" s="12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</row>
    <row r="283" spans="1:20" ht="12.75">
      <c r="A283" s="11"/>
      <c r="B283" s="12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</row>
    <row r="284" spans="1:20" ht="12.75">
      <c r="A284" s="11"/>
      <c r="B284" s="12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</row>
    <row r="285" spans="1:20" ht="12.75">
      <c r="A285" s="11"/>
      <c r="B285" s="12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</row>
    <row r="286" spans="1:20" ht="12.75">
      <c r="A286" s="11"/>
      <c r="B286" s="12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</row>
    <row r="287" spans="1:20" ht="12.75">
      <c r="A287" s="11"/>
      <c r="B287" s="12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</row>
    <row r="288" spans="1:20" ht="12.75">
      <c r="A288" s="11"/>
      <c r="B288" s="12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</row>
    <row r="289" spans="1:20" ht="12.75">
      <c r="A289" s="11"/>
      <c r="B289" s="12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</row>
    <row r="290" spans="1:20" ht="12.75">
      <c r="A290" s="11"/>
      <c r="B290" s="12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</row>
    <row r="291" spans="1:20" ht="12.75">
      <c r="A291" s="11"/>
      <c r="B291" s="12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</row>
    <row r="292" spans="1:20" ht="12.75">
      <c r="A292" s="11"/>
      <c r="B292" s="12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</row>
    <row r="293" spans="1:20" ht="12.75">
      <c r="A293" s="11"/>
      <c r="B293" s="12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</row>
    <row r="294" spans="1:20" ht="12.75">
      <c r="A294" s="11"/>
      <c r="B294" s="12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</row>
    <row r="295" spans="1:20" ht="12.75">
      <c r="A295" s="11"/>
      <c r="B295" s="12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</row>
    <row r="296" spans="1:20" ht="12.75">
      <c r="A296" s="11"/>
      <c r="B296" s="12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</row>
    <row r="297" spans="1:20" ht="12.75">
      <c r="A297" s="11"/>
      <c r="B297" s="12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</row>
    <row r="298" spans="1:20" ht="12.75">
      <c r="A298" s="11"/>
      <c r="B298" s="12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</row>
    <row r="299" spans="1:20" ht="12.75">
      <c r="A299" s="11"/>
      <c r="B299" s="12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</row>
    <row r="300" spans="1:20" ht="12.75">
      <c r="A300" s="11"/>
      <c r="B300" s="12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</row>
    <row r="301" spans="1:20" ht="12.75">
      <c r="A301" s="11"/>
      <c r="B301" s="12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</row>
    <row r="302" spans="1:20" ht="12.75">
      <c r="A302" s="11"/>
      <c r="B302" s="12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</row>
    <row r="303" spans="1:20" ht="12.75">
      <c r="A303" s="11"/>
      <c r="B303" s="12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</row>
    <row r="304" spans="1:20" ht="12.75">
      <c r="A304" s="11"/>
      <c r="B304" s="12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</row>
    <row r="305" spans="1:20" ht="12.75">
      <c r="A305" s="11"/>
      <c r="B305" s="12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</row>
    <row r="306" spans="1:20" ht="12.75">
      <c r="A306" s="11"/>
      <c r="B306" s="12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</row>
    <row r="307" spans="1:20" ht="12.75">
      <c r="A307" s="11"/>
      <c r="B307" s="12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</row>
    <row r="308" spans="1:20" ht="12.75">
      <c r="A308" s="11"/>
      <c r="B308" s="12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</row>
    <row r="309" spans="1:20" ht="12.75">
      <c r="A309" s="11"/>
      <c r="B309" s="12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</row>
    <row r="310" spans="1:20" ht="12.75">
      <c r="A310" s="11"/>
      <c r="B310" s="12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</row>
    <row r="311" spans="1:20" ht="12.75">
      <c r="A311" s="11"/>
      <c r="B311" s="12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</row>
    <row r="312" spans="1:20" ht="12.75">
      <c r="A312" s="11"/>
      <c r="B312" s="12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</row>
    <row r="313" spans="1:20" ht="12.75">
      <c r="A313" s="11"/>
      <c r="B313" s="12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</row>
    <row r="314" spans="1:20" ht="12.75">
      <c r="A314" s="11"/>
      <c r="B314" s="12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</row>
    <row r="315" spans="1:20" ht="12.75">
      <c r="A315" s="11"/>
      <c r="B315" s="12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</row>
    <row r="316" spans="1:20" ht="12.75">
      <c r="A316" s="11"/>
      <c r="B316" s="12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</row>
    <row r="317" spans="1:20" ht="12.75">
      <c r="A317" s="11"/>
      <c r="B317" s="12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</row>
    <row r="318" spans="1:20" ht="12.75">
      <c r="A318" s="11"/>
      <c r="B318" s="12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</row>
    <row r="319" spans="1:20" ht="12.75">
      <c r="A319" s="11"/>
      <c r="B319" s="12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</row>
    <row r="320" spans="1:20" ht="12.75">
      <c r="A320" s="11"/>
      <c r="B320" s="12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</row>
    <row r="321" spans="1:20" ht="12.75">
      <c r="A321" s="11"/>
      <c r="B321" s="12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</row>
    <row r="322" spans="1:20" ht="12.75">
      <c r="A322" s="11"/>
      <c r="B322" s="12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</row>
    <row r="323" spans="1:20" ht="12.75">
      <c r="A323" s="11"/>
      <c r="B323" s="12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</row>
    <row r="324" spans="1:20" ht="12.75">
      <c r="A324" s="11"/>
      <c r="B324" s="12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</row>
    <row r="325" spans="1:20" ht="12.75">
      <c r="A325" s="11"/>
      <c r="B325" s="12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</row>
    <row r="326" spans="1:20" ht="12.75">
      <c r="A326" s="11"/>
      <c r="B326" s="12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</row>
    <row r="327" spans="1:20" ht="12.75">
      <c r="A327" s="11"/>
      <c r="B327" s="12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</row>
    <row r="328" spans="1:20" ht="12.75">
      <c r="A328" s="11"/>
      <c r="B328" s="12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</row>
    <row r="329" spans="1:20" ht="12.75">
      <c r="A329" s="11"/>
      <c r="B329" s="12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</row>
    <row r="330" spans="1:20" ht="12.75">
      <c r="A330" s="11"/>
      <c r="B330" s="12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</row>
    <row r="331" spans="1:20" ht="12.75">
      <c r="A331" s="11"/>
      <c r="B331" s="12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</row>
    <row r="332" spans="1:20" ht="12.75">
      <c r="A332" s="11"/>
      <c r="B332" s="12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</row>
    <row r="333" spans="1:20" ht="12.75">
      <c r="A333" s="11"/>
      <c r="B333" s="12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</row>
    <row r="334" spans="1:20" ht="12.75">
      <c r="A334" s="11"/>
      <c r="B334" s="12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</row>
    <row r="335" spans="1:20" ht="12.75">
      <c r="A335" s="11"/>
      <c r="B335" s="12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</row>
    <row r="336" spans="1:20" ht="12.75">
      <c r="A336" s="11"/>
      <c r="B336" s="12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</row>
    <row r="337" spans="1:20" ht="12.75">
      <c r="A337" s="11"/>
      <c r="B337" s="12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</row>
    <row r="338" spans="1:20" ht="12.75">
      <c r="A338" s="11"/>
      <c r="B338" s="12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</row>
    <row r="339" spans="1:20" ht="12.75">
      <c r="A339" s="11"/>
      <c r="B339" s="12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</row>
    <row r="340" spans="1:20" ht="12.75">
      <c r="A340" s="11"/>
      <c r="B340" s="12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</row>
    <row r="341" spans="1:20" ht="12.75">
      <c r="A341" s="11"/>
      <c r="B341" s="12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</row>
    <row r="342" spans="1:20" ht="12.75">
      <c r="A342" s="11"/>
      <c r="B342" s="12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</row>
    <row r="343" spans="1:20" ht="12.75">
      <c r="A343" s="11"/>
      <c r="B343" s="12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</row>
    <row r="344" spans="1:20" ht="12.75">
      <c r="A344" s="11"/>
      <c r="B344" s="12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</row>
    <row r="345" spans="1:20" ht="12.75">
      <c r="A345" s="11"/>
      <c r="B345" s="12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</row>
    <row r="346" spans="1:20" ht="12.75">
      <c r="A346" s="11"/>
      <c r="B346" s="12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</row>
    <row r="347" spans="1:20" ht="12.75">
      <c r="A347" s="11"/>
      <c r="B347" s="12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</row>
    <row r="348" spans="1:20" ht="12.75">
      <c r="A348" s="11"/>
      <c r="B348" s="12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</row>
    <row r="349" spans="1:20" ht="12.75">
      <c r="A349" s="11"/>
      <c r="B349" s="12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</row>
    <row r="350" spans="1:20" ht="12.75">
      <c r="A350" s="11"/>
      <c r="B350" s="12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</row>
    <row r="351" spans="1:20" ht="12.75">
      <c r="A351" s="11"/>
      <c r="B351" s="12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</row>
    <row r="352" spans="1:20" ht="12.75">
      <c r="A352" s="11"/>
      <c r="B352" s="12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</row>
    <row r="353" spans="1:20" ht="12.75">
      <c r="A353" s="11"/>
      <c r="B353" s="12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</row>
    <row r="354" spans="1:20" ht="12.75">
      <c r="A354" s="11"/>
      <c r="B354" s="12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</row>
    <row r="355" spans="1:20" ht="12.75">
      <c r="A355" s="11"/>
      <c r="B355" s="12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</row>
    <row r="356" spans="1:20" ht="12.75">
      <c r="A356" s="11"/>
      <c r="B356" s="12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</row>
    <row r="357" spans="1:20" ht="12.75">
      <c r="A357" s="11"/>
      <c r="B357" s="12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</row>
    <row r="358" spans="1:20" ht="12.75">
      <c r="A358" s="11"/>
      <c r="B358" s="12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</row>
    <row r="359" spans="1:20" ht="12.75">
      <c r="A359" s="11"/>
      <c r="B359" s="12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</row>
    <row r="360" spans="1:20" ht="12.75">
      <c r="A360" s="11"/>
      <c r="B360" s="12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</row>
    <row r="361" spans="1:20" ht="12.75">
      <c r="A361" s="11"/>
      <c r="B361" s="12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</row>
    <row r="362" spans="1:20" ht="12.75">
      <c r="A362" s="11"/>
      <c r="B362" s="12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</row>
    <row r="363" spans="1:20" ht="12.75">
      <c r="A363" s="11"/>
      <c r="B363" s="12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</row>
    <row r="364" spans="1:20" ht="12.75">
      <c r="A364" s="11"/>
      <c r="B364" s="12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</row>
    <row r="365" spans="1:20" ht="12.75">
      <c r="A365" s="11"/>
      <c r="B365" s="12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</row>
    <row r="366" spans="1:20" ht="12.75">
      <c r="A366" s="11"/>
      <c r="B366" s="12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</row>
    <row r="367" spans="1:20" ht="12.75">
      <c r="A367" s="11"/>
      <c r="B367" s="12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</row>
    <row r="368" spans="1:20" ht="12.75">
      <c r="A368" s="11"/>
      <c r="B368" s="12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</row>
    <row r="369" spans="1:20" ht="12.75">
      <c r="A369" s="11"/>
      <c r="B369" s="12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</row>
    <row r="370" spans="1:20" ht="12.75">
      <c r="A370" s="11"/>
      <c r="B370" s="12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</row>
    <row r="371" spans="1:20" ht="12.75">
      <c r="A371" s="11"/>
      <c r="B371" s="12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</row>
    <row r="372" spans="1:20" ht="12.75">
      <c r="A372" s="11"/>
      <c r="B372" s="12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</row>
    <row r="373" spans="1:20" ht="12.75">
      <c r="A373" s="11"/>
      <c r="B373" s="12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</row>
    <row r="374" spans="1:20" ht="12.75">
      <c r="A374" s="11"/>
      <c r="B374" s="12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</row>
    <row r="375" spans="1:20" ht="12.75">
      <c r="A375" s="11"/>
      <c r="B375" s="12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</row>
    <row r="376" spans="1:20" ht="12.75">
      <c r="A376" s="11"/>
      <c r="B376" s="12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</row>
    <row r="377" spans="1:20" ht="12.75">
      <c r="A377" s="11"/>
      <c r="B377" s="12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</row>
    <row r="378" spans="1:20" ht="12.75">
      <c r="A378" s="11"/>
      <c r="B378" s="12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</row>
    <row r="379" spans="1:20" ht="12.75">
      <c r="A379" s="11"/>
      <c r="B379" s="12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</row>
    <row r="380" spans="1:20" ht="12.75">
      <c r="A380" s="11"/>
      <c r="B380" s="12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</row>
  </sheetData>
  <sheetProtection/>
  <mergeCells count="57">
    <mergeCell ref="E64:E65"/>
    <mergeCell ref="S4:T4"/>
    <mergeCell ref="A1:T1"/>
    <mergeCell ref="A2:A7"/>
    <mergeCell ref="B2:B7"/>
    <mergeCell ref="C2:E3"/>
    <mergeCell ref="C4:C7"/>
    <mergeCell ref="F2:G6"/>
    <mergeCell ref="M2:X2"/>
    <mergeCell ref="M6:M7"/>
    <mergeCell ref="W4:X4"/>
    <mergeCell ref="S6:S7"/>
    <mergeCell ref="H2:H7"/>
    <mergeCell ref="O6:O7"/>
    <mergeCell ref="S5:T5"/>
    <mergeCell ref="Q6:Q7"/>
    <mergeCell ref="U3:X3"/>
    <mergeCell ref="W5:X5"/>
    <mergeCell ref="W6:W7"/>
    <mergeCell ref="C24:C25"/>
    <mergeCell ref="I4:J6"/>
    <mergeCell ref="O5:P5"/>
    <mergeCell ref="M3:P3"/>
    <mergeCell ref="K4:L6"/>
    <mergeCell ref="M4:N4"/>
    <mergeCell ref="O4:P4"/>
    <mergeCell ref="M5:N5"/>
    <mergeCell ref="E4:E7"/>
    <mergeCell ref="E24:E25"/>
    <mergeCell ref="I72:I73"/>
    <mergeCell ref="U4:V4"/>
    <mergeCell ref="I2:L3"/>
    <mergeCell ref="U5:V5"/>
    <mergeCell ref="Q5:R5"/>
    <mergeCell ref="U6:U7"/>
    <mergeCell ref="Q3:T3"/>
    <mergeCell ref="Q4:R4"/>
    <mergeCell ref="D4:D7"/>
    <mergeCell ref="A84:F84"/>
    <mergeCell ref="H82:L82"/>
    <mergeCell ref="H80:L80"/>
    <mergeCell ref="A79:F79"/>
    <mergeCell ref="A80:B80"/>
    <mergeCell ref="G72:G73"/>
    <mergeCell ref="J72:J73"/>
    <mergeCell ref="A82:F82"/>
    <mergeCell ref="F72:F73"/>
    <mergeCell ref="C85:F85"/>
    <mergeCell ref="G79:G85"/>
    <mergeCell ref="H84:L84"/>
    <mergeCell ref="A83:F83"/>
    <mergeCell ref="E37:E38"/>
    <mergeCell ref="E60:E61"/>
    <mergeCell ref="E48:E49"/>
    <mergeCell ref="E56:E57"/>
    <mergeCell ref="E66:E67"/>
    <mergeCell ref="H81:L81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9"/>
  <sheetViews>
    <sheetView zoomScalePageLayoutView="0" workbookViewId="0" topLeftCell="A40">
      <selection activeCell="B62" sqref="B62"/>
    </sheetView>
  </sheetViews>
  <sheetFormatPr defaultColWidth="9.00390625" defaultRowHeight="12.75"/>
  <cols>
    <col min="1" max="1" width="10.75390625" style="0" customWidth="1"/>
    <col min="2" max="2" width="28.25390625" style="0" customWidth="1"/>
    <col min="4" max="4" width="6.125" style="0" customWidth="1"/>
    <col min="5" max="5" width="5.875" style="0" customWidth="1"/>
    <col min="6" max="6" width="5.625" style="0" customWidth="1"/>
    <col min="7" max="7" width="5.25390625" style="0" customWidth="1"/>
    <col min="8" max="8" width="6.625" style="0" customWidth="1"/>
    <col min="9" max="9" width="7.375" style="0" customWidth="1"/>
  </cols>
  <sheetData>
    <row r="1" spans="1:9" ht="15.75" customHeight="1">
      <c r="A1" s="214" t="s">
        <v>188</v>
      </c>
      <c r="B1" s="214"/>
      <c r="C1" s="214"/>
      <c r="D1" s="214"/>
      <c r="E1" s="214"/>
      <c r="F1" s="214"/>
      <c r="G1" s="214"/>
      <c r="H1" s="214"/>
      <c r="I1" s="214"/>
    </row>
    <row r="2" spans="1:9" ht="12.75" customHeight="1">
      <c r="A2" s="193" t="s">
        <v>1</v>
      </c>
      <c r="B2" s="194" t="s">
        <v>37</v>
      </c>
      <c r="C2" s="213" t="s">
        <v>171</v>
      </c>
      <c r="D2" s="209" t="s">
        <v>26</v>
      </c>
      <c r="E2" s="210"/>
      <c r="F2" s="210"/>
      <c r="G2" s="210"/>
      <c r="H2" s="211"/>
      <c r="I2" s="211"/>
    </row>
    <row r="3" spans="1:9" ht="12.75">
      <c r="A3" s="193"/>
      <c r="B3" s="194"/>
      <c r="C3" s="213"/>
      <c r="D3" s="212" t="s">
        <v>27</v>
      </c>
      <c r="E3" s="212"/>
      <c r="F3" s="212" t="s">
        <v>28</v>
      </c>
      <c r="G3" s="212"/>
      <c r="H3" s="212" t="s">
        <v>71</v>
      </c>
      <c r="I3" s="212"/>
    </row>
    <row r="4" spans="1:9" ht="12.75" customHeight="1">
      <c r="A4" s="193"/>
      <c r="B4" s="194"/>
      <c r="C4" s="213"/>
      <c r="D4" s="51" t="s">
        <v>29</v>
      </c>
      <c r="E4" s="56" t="s">
        <v>30</v>
      </c>
      <c r="F4" s="61" t="s">
        <v>119</v>
      </c>
      <c r="G4" s="66" t="s">
        <v>120</v>
      </c>
      <c r="H4" s="56" t="s">
        <v>121</v>
      </c>
      <c r="I4" s="71" t="s">
        <v>122</v>
      </c>
    </row>
    <row r="5" spans="1:9" ht="12.75">
      <c r="A5" s="193"/>
      <c r="B5" s="194"/>
      <c r="C5" s="213"/>
      <c r="D5" s="51" t="s">
        <v>146</v>
      </c>
      <c r="E5" s="56" t="s">
        <v>140</v>
      </c>
      <c r="F5" s="61" t="s">
        <v>141</v>
      </c>
      <c r="G5" s="66" t="s">
        <v>142</v>
      </c>
      <c r="H5" s="56" t="s">
        <v>146</v>
      </c>
      <c r="I5" s="71" t="s">
        <v>145</v>
      </c>
    </row>
    <row r="6" spans="1:9" ht="12.75">
      <c r="A6" s="193"/>
      <c r="B6" s="194"/>
      <c r="C6" s="213"/>
      <c r="D6" s="215" t="s">
        <v>0</v>
      </c>
      <c r="E6" s="216" t="s">
        <v>0</v>
      </c>
      <c r="F6" s="217" t="s">
        <v>0</v>
      </c>
      <c r="G6" s="218" t="s">
        <v>0</v>
      </c>
      <c r="H6" s="216" t="s">
        <v>0</v>
      </c>
      <c r="I6" s="208" t="s">
        <v>0</v>
      </c>
    </row>
    <row r="7" spans="1:9" ht="81" customHeight="1">
      <c r="A7" s="193"/>
      <c r="B7" s="194"/>
      <c r="C7" s="213"/>
      <c r="D7" s="215"/>
      <c r="E7" s="216"/>
      <c r="F7" s="217"/>
      <c r="G7" s="218"/>
      <c r="H7" s="216"/>
      <c r="I7" s="208"/>
    </row>
    <row r="8" spans="1:9" ht="12.75">
      <c r="A8" s="42">
        <v>1</v>
      </c>
      <c r="B8" s="42">
        <v>2</v>
      </c>
      <c r="C8" s="44">
        <v>3</v>
      </c>
      <c r="D8" s="51">
        <v>4</v>
      </c>
      <c r="E8" s="56">
        <v>5</v>
      </c>
      <c r="F8" s="61">
        <v>6</v>
      </c>
      <c r="G8" s="66">
        <v>7</v>
      </c>
      <c r="H8" s="56">
        <v>8</v>
      </c>
      <c r="I8" s="71">
        <v>9</v>
      </c>
    </row>
    <row r="9" spans="1:9" ht="24">
      <c r="A9" s="92" t="s">
        <v>6</v>
      </c>
      <c r="B9" s="18" t="s">
        <v>36</v>
      </c>
      <c r="C9" s="41">
        <f>SUM(C10:C18)</f>
        <v>352</v>
      </c>
      <c r="D9" s="53">
        <f>SUM(D10:D18)</f>
        <v>100</v>
      </c>
      <c r="E9" s="58">
        <f>SUM(E10:E18)</f>
        <v>86</v>
      </c>
      <c r="F9" s="63">
        <f>F10+F11+F13+F14</f>
        <v>56</v>
      </c>
      <c r="G9" s="68">
        <f>G10+G11+G13+G14</f>
        <v>46</v>
      </c>
      <c r="H9" s="58">
        <f>H13+H14</f>
        <v>40</v>
      </c>
      <c r="I9" s="73">
        <f>I13+I14</f>
        <v>24</v>
      </c>
    </row>
    <row r="10" spans="1:9" ht="15.75" customHeight="1">
      <c r="A10" s="93" t="s">
        <v>7</v>
      </c>
      <c r="B10" s="20" t="s">
        <v>14</v>
      </c>
      <c r="C10" s="44">
        <f aca="true" t="shared" si="0" ref="C10:C57">SUM(D10:I10)</f>
        <v>20</v>
      </c>
      <c r="D10" s="51">
        <v>20</v>
      </c>
      <c r="E10" s="56"/>
      <c r="F10" s="61"/>
      <c r="G10" s="66"/>
      <c r="H10" s="56"/>
      <c r="I10" s="71"/>
    </row>
    <row r="11" spans="1:9" ht="18.75" customHeight="1">
      <c r="A11" s="93" t="s">
        <v>8</v>
      </c>
      <c r="B11" s="20" t="s">
        <v>65</v>
      </c>
      <c r="C11" s="44">
        <f t="shared" si="0"/>
        <v>18</v>
      </c>
      <c r="D11" s="51"/>
      <c r="E11" s="56"/>
      <c r="F11" s="61">
        <v>18</v>
      </c>
      <c r="G11" s="66"/>
      <c r="H11" s="56"/>
      <c r="I11" s="71"/>
    </row>
    <row r="12" spans="1:9" ht="15.75" customHeight="1">
      <c r="A12" s="93" t="s">
        <v>9</v>
      </c>
      <c r="B12" s="20" t="s">
        <v>35</v>
      </c>
      <c r="C12" s="44">
        <f t="shared" si="0"/>
        <v>20</v>
      </c>
      <c r="D12" s="51">
        <v>20</v>
      </c>
      <c r="E12" s="56"/>
      <c r="F12" s="61"/>
      <c r="G12" s="66"/>
      <c r="H12" s="56"/>
      <c r="I12" s="71"/>
    </row>
    <row r="13" spans="1:9" ht="19.5" customHeight="1">
      <c r="A13" s="93" t="s">
        <v>10</v>
      </c>
      <c r="B13" s="20" t="s">
        <v>15</v>
      </c>
      <c r="C13" s="44">
        <f t="shared" si="0"/>
        <v>40</v>
      </c>
      <c r="D13" s="51">
        <v>6</v>
      </c>
      <c r="E13" s="56">
        <v>10</v>
      </c>
      <c r="F13" s="61">
        <v>8</v>
      </c>
      <c r="G13" s="66">
        <v>8</v>
      </c>
      <c r="H13" s="56">
        <v>8</v>
      </c>
      <c r="I13" s="71"/>
    </row>
    <row r="14" spans="1:9" ht="17.25" customHeight="1">
      <c r="A14" s="93" t="s">
        <v>66</v>
      </c>
      <c r="B14" s="20" t="s">
        <v>69</v>
      </c>
      <c r="C14" s="44">
        <f t="shared" si="0"/>
        <v>200</v>
      </c>
      <c r="D14" s="51">
        <v>32</v>
      </c>
      <c r="E14" s="56">
        <v>44</v>
      </c>
      <c r="F14" s="61">
        <v>30</v>
      </c>
      <c r="G14" s="66">
        <v>38</v>
      </c>
      <c r="H14" s="56">
        <v>32</v>
      </c>
      <c r="I14" s="71">
        <v>24</v>
      </c>
    </row>
    <row r="15" spans="1:9" ht="26.25" customHeight="1">
      <c r="A15" s="93" t="s">
        <v>139</v>
      </c>
      <c r="B15" s="20" t="s">
        <v>118</v>
      </c>
      <c r="C15" s="44">
        <f t="shared" si="0"/>
        <v>16</v>
      </c>
      <c r="D15" s="51">
        <v>8</v>
      </c>
      <c r="E15" s="56">
        <v>8</v>
      </c>
      <c r="F15" s="61"/>
      <c r="G15" s="66"/>
      <c r="H15" s="56"/>
      <c r="I15" s="71"/>
    </row>
    <row r="16" spans="1:9" ht="21" customHeight="1">
      <c r="A16" s="93" t="s">
        <v>138</v>
      </c>
      <c r="B16" s="20" t="s">
        <v>117</v>
      </c>
      <c r="C16" s="44">
        <f t="shared" si="0"/>
        <v>10</v>
      </c>
      <c r="D16" s="51">
        <v>10</v>
      </c>
      <c r="E16" s="56"/>
      <c r="F16" s="61"/>
      <c r="G16" s="66"/>
      <c r="H16" s="56"/>
      <c r="I16" s="71"/>
    </row>
    <row r="17" spans="1:9" ht="26.25" customHeight="1">
      <c r="A17" s="93" t="s">
        <v>137</v>
      </c>
      <c r="B17" s="25" t="s">
        <v>280</v>
      </c>
      <c r="C17" s="44">
        <v>10</v>
      </c>
      <c r="D17" s="51">
        <v>4</v>
      </c>
      <c r="E17" s="56">
        <v>6</v>
      </c>
      <c r="F17" s="61"/>
      <c r="G17" s="66"/>
      <c r="H17" s="56"/>
      <c r="I17" s="71"/>
    </row>
    <row r="18" spans="1:9" ht="24" customHeight="1">
      <c r="A18" s="93" t="s">
        <v>136</v>
      </c>
      <c r="B18" s="24" t="s">
        <v>123</v>
      </c>
      <c r="C18" s="44">
        <f t="shared" si="0"/>
        <v>18</v>
      </c>
      <c r="D18" s="51"/>
      <c r="E18" s="56">
        <v>18</v>
      </c>
      <c r="F18" s="61"/>
      <c r="G18" s="66"/>
      <c r="H18" s="56"/>
      <c r="I18" s="71"/>
    </row>
    <row r="19" spans="1:9" ht="24">
      <c r="A19" s="95" t="s">
        <v>11</v>
      </c>
      <c r="B19" s="18" t="s">
        <v>16</v>
      </c>
      <c r="C19" s="91">
        <f>SUM(C20:C21)</f>
        <v>65</v>
      </c>
      <c r="D19" s="53">
        <f aca="true" t="shared" si="1" ref="D19:I19">D20+D21</f>
        <v>32</v>
      </c>
      <c r="E19" s="58">
        <f t="shared" si="1"/>
        <v>33</v>
      </c>
      <c r="F19" s="63">
        <f t="shared" si="1"/>
        <v>0</v>
      </c>
      <c r="G19" s="68">
        <f t="shared" si="1"/>
        <v>0</v>
      </c>
      <c r="H19" s="58">
        <f t="shared" si="1"/>
        <v>0</v>
      </c>
      <c r="I19" s="73">
        <f t="shared" si="1"/>
        <v>0</v>
      </c>
    </row>
    <row r="20" spans="1:9" ht="15">
      <c r="A20" s="96" t="s">
        <v>12</v>
      </c>
      <c r="B20" s="24" t="s">
        <v>17</v>
      </c>
      <c r="C20" s="44">
        <f t="shared" si="0"/>
        <v>27</v>
      </c>
      <c r="D20" s="52">
        <v>16</v>
      </c>
      <c r="E20" s="57">
        <v>11</v>
      </c>
      <c r="F20" s="62"/>
      <c r="G20" s="67"/>
      <c r="H20" s="57"/>
      <c r="I20" s="72"/>
    </row>
    <row r="21" spans="1:9" ht="36">
      <c r="A21" s="96" t="s">
        <v>13</v>
      </c>
      <c r="B21" s="24" t="s">
        <v>38</v>
      </c>
      <c r="C21" s="44">
        <f t="shared" si="0"/>
        <v>38</v>
      </c>
      <c r="D21" s="52">
        <v>16</v>
      </c>
      <c r="E21" s="57">
        <v>22</v>
      </c>
      <c r="F21" s="62"/>
      <c r="G21" s="67"/>
      <c r="H21" s="57"/>
      <c r="I21" s="72"/>
    </row>
    <row r="22" spans="1:9" ht="14.25">
      <c r="A22" s="95" t="s">
        <v>39</v>
      </c>
      <c r="B22" s="18" t="s">
        <v>40</v>
      </c>
      <c r="C22" s="91">
        <f>SUM(C23,C32)</f>
        <v>1131</v>
      </c>
      <c r="D22" s="53">
        <f aca="true" t="shared" si="2" ref="D22:I22">SUM(D23,D32)</f>
        <v>118</v>
      </c>
      <c r="E22" s="58">
        <f t="shared" si="2"/>
        <v>199</v>
      </c>
      <c r="F22" s="63">
        <f t="shared" si="2"/>
        <v>172</v>
      </c>
      <c r="G22" s="68">
        <f t="shared" si="2"/>
        <v>247</v>
      </c>
      <c r="H22" s="58">
        <f t="shared" si="2"/>
        <v>208</v>
      </c>
      <c r="I22" s="73">
        <f t="shared" si="2"/>
        <v>168</v>
      </c>
    </row>
    <row r="23" spans="1:9" ht="24">
      <c r="A23" s="95" t="s">
        <v>41</v>
      </c>
      <c r="B23" s="18" t="s">
        <v>42</v>
      </c>
      <c r="C23" s="91">
        <f>SUM(C24:C31)</f>
        <v>307</v>
      </c>
      <c r="D23" s="53">
        <f>D24+D25+D26+D27+D28+D29</f>
        <v>118</v>
      </c>
      <c r="E23" s="58">
        <f>SUM(E24:E31)</f>
        <v>90</v>
      </c>
      <c r="F23" s="63">
        <f>SUM(F24:F31)</f>
        <v>29</v>
      </c>
      <c r="G23" s="68">
        <f>SUM(G24:G31)</f>
        <v>0</v>
      </c>
      <c r="H23" s="58">
        <f>SUM(H24:H31)</f>
        <v>16</v>
      </c>
      <c r="I23" s="73">
        <f>SUM(I24:I31)</f>
        <v>54</v>
      </c>
    </row>
    <row r="24" spans="1:9" ht="14.25" customHeight="1">
      <c r="A24" s="96" t="s">
        <v>43</v>
      </c>
      <c r="B24" s="24" t="s">
        <v>18</v>
      </c>
      <c r="C24" s="44">
        <f t="shared" si="0"/>
        <v>86</v>
      </c>
      <c r="D24" s="52">
        <v>64</v>
      </c>
      <c r="E24" s="57">
        <v>22</v>
      </c>
      <c r="F24" s="62"/>
      <c r="G24" s="67"/>
      <c r="H24" s="57"/>
      <c r="I24" s="72"/>
    </row>
    <row r="25" spans="1:9" ht="18" customHeight="1">
      <c r="A25" s="96" t="s">
        <v>44</v>
      </c>
      <c r="B25" s="24" t="s">
        <v>19</v>
      </c>
      <c r="C25" s="44">
        <f t="shared" si="0"/>
        <v>54</v>
      </c>
      <c r="D25" s="52">
        <v>32</v>
      </c>
      <c r="E25" s="57">
        <v>22</v>
      </c>
      <c r="F25" s="62"/>
      <c r="G25" s="67"/>
      <c r="H25" s="57"/>
      <c r="I25" s="72"/>
    </row>
    <row r="26" spans="1:9" ht="24.75" customHeight="1">
      <c r="A26" s="96" t="s">
        <v>45</v>
      </c>
      <c r="B26" s="24" t="s">
        <v>81</v>
      </c>
      <c r="C26" s="44">
        <f t="shared" si="0"/>
        <v>33</v>
      </c>
      <c r="D26" s="52"/>
      <c r="E26" s="57">
        <v>33</v>
      </c>
      <c r="F26" s="62"/>
      <c r="G26" s="67"/>
      <c r="H26" s="57"/>
      <c r="I26" s="72"/>
    </row>
    <row r="27" spans="1:9" ht="27.75" customHeight="1">
      <c r="A27" s="96" t="s">
        <v>46</v>
      </c>
      <c r="B27" s="24" t="s">
        <v>20</v>
      </c>
      <c r="C27" s="44">
        <f t="shared" si="0"/>
        <v>18</v>
      </c>
      <c r="D27" s="52"/>
      <c r="E27" s="57"/>
      <c r="F27" s="62"/>
      <c r="G27" s="67"/>
      <c r="H27" s="57"/>
      <c r="I27" s="72">
        <v>18</v>
      </c>
    </row>
    <row r="28" spans="1:9" ht="26.25" customHeight="1">
      <c r="A28" s="96" t="s">
        <v>47</v>
      </c>
      <c r="B28" s="24" t="s">
        <v>82</v>
      </c>
      <c r="C28" s="44">
        <f t="shared" si="0"/>
        <v>29</v>
      </c>
      <c r="D28" s="52"/>
      <c r="E28" s="57"/>
      <c r="F28" s="62">
        <v>29</v>
      </c>
      <c r="G28" s="67"/>
      <c r="H28" s="57"/>
      <c r="I28" s="72"/>
    </row>
    <row r="29" spans="1:9" ht="15">
      <c r="A29" s="94" t="s">
        <v>124</v>
      </c>
      <c r="B29" s="26" t="s">
        <v>21</v>
      </c>
      <c r="C29" s="44">
        <f t="shared" si="0"/>
        <v>35</v>
      </c>
      <c r="D29" s="52">
        <v>22</v>
      </c>
      <c r="E29" s="57">
        <v>13</v>
      </c>
      <c r="F29" s="62"/>
      <c r="G29" s="67"/>
      <c r="H29" s="57"/>
      <c r="I29" s="72"/>
    </row>
    <row r="30" spans="1:9" ht="24.75">
      <c r="A30" s="94" t="s">
        <v>125</v>
      </c>
      <c r="B30" s="24" t="s">
        <v>128</v>
      </c>
      <c r="C30" s="44">
        <f t="shared" si="0"/>
        <v>28</v>
      </c>
      <c r="D30" s="52"/>
      <c r="E30" s="57"/>
      <c r="F30" s="62"/>
      <c r="G30" s="67"/>
      <c r="H30" s="57">
        <v>16</v>
      </c>
      <c r="I30" s="72">
        <v>12</v>
      </c>
    </row>
    <row r="31" spans="1:9" ht="15">
      <c r="A31" s="94" t="s">
        <v>129</v>
      </c>
      <c r="B31" s="24" t="s">
        <v>130</v>
      </c>
      <c r="C31" s="44">
        <f t="shared" si="0"/>
        <v>24</v>
      </c>
      <c r="D31" s="52"/>
      <c r="E31" s="57"/>
      <c r="F31" s="62"/>
      <c r="G31" s="67"/>
      <c r="H31" s="57"/>
      <c r="I31" s="72">
        <v>24</v>
      </c>
    </row>
    <row r="32" spans="1:9" ht="14.25">
      <c r="A32" s="97" t="s">
        <v>49</v>
      </c>
      <c r="B32" s="18" t="s">
        <v>48</v>
      </c>
      <c r="C32" s="91">
        <f>SUM(C33,C37,C46,C52,C54)</f>
        <v>824</v>
      </c>
      <c r="D32" s="53">
        <f aca="true" t="shared" si="3" ref="D32:I32">SUM(D33,D37,D46,D52,D54)</f>
        <v>0</v>
      </c>
      <c r="E32" s="58">
        <f t="shared" si="3"/>
        <v>109</v>
      </c>
      <c r="F32" s="63">
        <f t="shared" si="3"/>
        <v>143</v>
      </c>
      <c r="G32" s="68">
        <f t="shared" si="3"/>
        <v>247</v>
      </c>
      <c r="H32" s="58">
        <f t="shared" si="3"/>
        <v>192</v>
      </c>
      <c r="I32" s="73">
        <f t="shared" si="3"/>
        <v>114</v>
      </c>
    </row>
    <row r="33" spans="1:9" ht="48">
      <c r="A33" s="98" t="s">
        <v>109</v>
      </c>
      <c r="B33" s="75" t="s">
        <v>110</v>
      </c>
      <c r="C33" s="91">
        <f>SUM(C34:C36)</f>
        <v>110</v>
      </c>
      <c r="D33" s="53">
        <v>0</v>
      </c>
      <c r="E33" s="58">
        <f>SUM(E34:E36)</f>
        <v>87</v>
      </c>
      <c r="F33" s="63">
        <f>SUM(F34:F36)</f>
        <v>23</v>
      </c>
      <c r="G33" s="68">
        <f>G34+G35+G36</f>
        <v>0</v>
      </c>
      <c r="H33" s="58">
        <f>H34+H35+H36</f>
        <v>0</v>
      </c>
      <c r="I33" s="73">
        <f>I34+I35+I36</f>
        <v>0</v>
      </c>
    </row>
    <row r="34" spans="1:9" ht="30">
      <c r="A34" s="98" t="s">
        <v>50</v>
      </c>
      <c r="B34" s="20" t="s">
        <v>83</v>
      </c>
      <c r="C34" s="44">
        <f t="shared" si="0"/>
        <v>44</v>
      </c>
      <c r="D34" s="52"/>
      <c r="E34" s="57">
        <v>44</v>
      </c>
      <c r="F34" s="62"/>
      <c r="G34" s="67"/>
      <c r="H34" s="57"/>
      <c r="I34" s="72"/>
    </row>
    <row r="35" spans="1:9" ht="48">
      <c r="A35" s="98" t="s">
        <v>84</v>
      </c>
      <c r="B35" s="20" t="s">
        <v>85</v>
      </c>
      <c r="C35" s="44">
        <f t="shared" si="0"/>
        <v>44</v>
      </c>
      <c r="D35" s="52"/>
      <c r="E35" s="57">
        <v>33</v>
      </c>
      <c r="F35" s="62">
        <v>11</v>
      </c>
      <c r="G35" s="67"/>
      <c r="H35" s="57"/>
      <c r="I35" s="72"/>
    </row>
    <row r="36" spans="1:9" ht="30">
      <c r="A36" s="98" t="s">
        <v>86</v>
      </c>
      <c r="B36" s="20" t="s">
        <v>87</v>
      </c>
      <c r="C36" s="44">
        <f t="shared" si="0"/>
        <v>22</v>
      </c>
      <c r="D36" s="52"/>
      <c r="E36" s="57">
        <v>10</v>
      </c>
      <c r="F36" s="62">
        <v>12</v>
      </c>
      <c r="G36" s="67"/>
      <c r="H36" s="57"/>
      <c r="I36" s="72"/>
    </row>
    <row r="37" spans="1:9" ht="24">
      <c r="A37" s="99" t="s">
        <v>111</v>
      </c>
      <c r="B37" s="75" t="s">
        <v>112</v>
      </c>
      <c r="C37" s="91">
        <f>SUM(C38:C45)</f>
        <v>307</v>
      </c>
      <c r="D37" s="53">
        <f>D38+D39+D40+D41+D42+D43+SUM(D38:D44)</f>
        <v>0</v>
      </c>
      <c r="E37" s="58">
        <f>SUM(E38:E44)</f>
        <v>22</v>
      </c>
      <c r="F37" s="63">
        <f>SUM(F38:F44)</f>
        <v>45</v>
      </c>
      <c r="G37" s="68">
        <f>SUM(G38:G44)</f>
        <v>95</v>
      </c>
      <c r="H37" s="58">
        <f>SUM(H38:H44)</f>
        <v>96</v>
      </c>
      <c r="I37" s="73">
        <f>SUM(I38:I44)</f>
        <v>30</v>
      </c>
    </row>
    <row r="38" spans="1:9" ht="48">
      <c r="A38" s="98" t="s">
        <v>67</v>
      </c>
      <c r="B38" s="20" t="s">
        <v>88</v>
      </c>
      <c r="C38" s="44">
        <f t="shared" si="0"/>
        <v>70</v>
      </c>
      <c r="D38" s="52"/>
      <c r="E38" s="57"/>
      <c r="F38" s="62"/>
      <c r="G38" s="67">
        <v>38</v>
      </c>
      <c r="H38" s="57">
        <v>32</v>
      </c>
      <c r="I38" s="72"/>
    </row>
    <row r="39" spans="1:9" ht="36">
      <c r="A39" s="98" t="s">
        <v>89</v>
      </c>
      <c r="B39" s="20" t="s">
        <v>90</v>
      </c>
      <c r="C39" s="44">
        <f t="shared" si="0"/>
        <v>19</v>
      </c>
      <c r="D39" s="52"/>
      <c r="E39" s="57"/>
      <c r="F39" s="62"/>
      <c r="G39" s="67">
        <v>19</v>
      </c>
      <c r="H39" s="57"/>
      <c r="I39" s="72"/>
    </row>
    <row r="40" spans="1:9" ht="48">
      <c r="A40" s="98" t="s">
        <v>91</v>
      </c>
      <c r="B40" s="20" t="s">
        <v>92</v>
      </c>
      <c r="C40" s="44">
        <f t="shared" si="0"/>
        <v>50</v>
      </c>
      <c r="D40" s="52"/>
      <c r="E40" s="57"/>
      <c r="F40" s="62">
        <v>15</v>
      </c>
      <c r="G40" s="67">
        <v>19</v>
      </c>
      <c r="H40" s="57">
        <v>16</v>
      </c>
      <c r="I40" s="72"/>
    </row>
    <row r="41" spans="1:9" ht="36">
      <c r="A41" s="98" t="s">
        <v>93</v>
      </c>
      <c r="B41" s="20" t="s">
        <v>94</v>
      </c>
      <c r="C41" s="44">
        <f t="shared" si="0"/>
        <v>37</v>
      </c>
      <c r="D41" s="52"/>
      <c r="E41" s="57">
        <v>22</v>
      </c>
      <c r="F41" s="62">
        <v>15</v>
      </c>
      <c r="G41" s="67"/>
      <c r="H41" s="57"/>
      <c r="I41" s="72"/>
    </row>
    <row r="42" spans="1:9" ht="30">
      <c r="A42" s="98" t="s">
        <v>95</v>
      </c>
      <c r="B42" s="20" t="s">
        <v>96</v>
      </c>
      <c r="C42" s="44">
        <f t="shared" si="0"/>
        <v>50</v>
      </c>
      <c r="D42" s="52"/>
      <c r="E42" s="57"/>
      <c r="F42" s="62">
        <v>15</v>
      </c>
      <c r="G42" s="67">
        <v>19</v>
      </c>
      <c r="H42" s="57">
        <v>16</v>
      </c>
      <c r="I42" s="72"/>
    </row>
    <row r="43" spans="1:9" ht="36">
      <c r="A43" s="98" t="s">
        <v>97</v>
      </c>
      <c r="B43" s="20" t="s">
        <v>98</v>
      </c>
      <c r="C43" s="44">
        <f t="shared" si="0"/>
        <v>30</v>
      </c>
      <c r="D43" s="52"/>
      <c r="E43" s="57"/>
      <c r="F43" s="62"/>
      <c r="G43" s="67"/>
      <c r="H43" s="57"/>
      <c r="I43" s="72">
        <v>30</v>
      </c>
    </row>
    <row r="44" spans="1:9" ht="36">
      <c r="A44" s="98" t="s">
        <v>135</v>
      </c>
      <c r="B44" s="130" t="s">
        <v>192</v>
      </c>
      <c r="C44" s="44">
        <f t="shared" si="0"/>
        <v>32</v>
      </c>
      <c r="D44" s="52"/>
      <c r="E44" s="57"/>
      <c r="F44" s="62"/>
      <c r="G44" s="67"/>
      <c r="H44" s="57">
        <v>32</v>
      </c>
      <c r="I44" s="72"/>
    </row>
    <row r="45" spans="1:9" ht="30">
      <c r="A45" s="98" t="s">
        <v>282</v>
      </c>
      <c r="B45" s="131" t="s">
        <v>283</v>
      </c>
      <c r="C45" s="44">
        <v>19</v>
      </c>
      <c r="D45" s="52">
        <v>8</v>
      </c>
      <c r="E45" s="57">
        <v>11</v>
      </c>
      <c r="F45" s="62"/>
      <c r="G45" s="67"/>
      <c r="H45" s="57"/>
      <c r="I45" s="72"/>
    </row>
    <row r="46" spans="1:9" ht="48">
      <c r="A46" s="99" t="s">
        <v>113</v>
      </c>
      <c r="B46" s="75" t="s">
        <v>114</v>
      </c>
      <c r="C46" s="91">
        <f>SUM(C47:C51)</f>
        <v>227</v>
      </c>
      <c r="D46" s="53">
        <f aca="true" t="shared" si="4" ref="D46:I46">D47+D48+D49+D50</f>
        <v>0</v>
      </c>
      <c r="E46" s="58">
        <f t="shared" si="4"/>
        <v>0</v>
      </c>
      <c r="F46" s="63">
        <f>SUM(F47:F51)</f>
        <v>75</v>
      </c>
      <c r="G46" s="68">
        <f>SUM(G47:G51)</f>
        <v>152</v>
      </c>
      <c r="H46" s="58">
        <f t="shared" si="4"/>
        <v>0</v>
      </c>
      <c r="I46" s="72">
        <f t="shared" si="4"/>
        <v>0</v>
      </c>
    </row>
    <row r="47" spans="1:9" ht="36">
      <c r="A47" s="98" t="s">
        <v>51</v>
      </c>
      <c r="B47" s="20" t="s">
        <v>99</v>
      </c>
      <c r="C47" s="44">
        <v>24</v>
      </c>
      <c r="D47" s="52"/>
      <c r="E47" s="57"/>
      <c r="F47" s="62">
        <v>14</v>
      </c>
      <c r="G47" s="67">
        <v>10</v>
      </c>
      <c r="H47" s="57"/>
      <c r="I47" s="72"/>
    </row>
    <row r="48" spans="1:9" ht="30">
      <c r="A48" s="98" t="s">
        <v>100</v>
      </c>
      <c r="B48" s="20" t="s">
        <v>101</v>
      </c>
      <c r="C48" s="44">
        <f t="shared" si="0"/>
        <v>72</v>
      </c>
      <c r="D48" s="52"/>
      <c r="E48" s="57"/>
      <c r="F48" s="62">
        <v>15</v>
      </c>
      <c r="G48" s="67">
        <v>57</v>
      </c>
      <c r="H48" s="57"/>
      <c r="I48" s="72"/>
    </row>
    <row r="49" spans="1:9" ht="30">
      <c r="A49" s="98" t="s">
        <v>102</v>
      </c>
      <c r="B49" s="20" t="s">
        <v>103</v>
      </c>
      <c r="C49" s="44">
        <f t="shared" si="0"/>
        <v>44</v>
      </c>
      <c r="D49" s="52"/>
      <c r="E49" s="57"/>
      <c r="F49" s="62">
        <v>16</v>
      </c>
      <c r="G49" s="67">
        <v>28</v>
      </c>
      <c r="H49" s="57"/>
      <c r="I49" s="72"/>
    </row>
    <row r="50" spans="1:9" ht="30">
      <c r="A50" s="98" t="s">
        <v>104</v>
      </c>
      <c r="B50" s="20" t="s">
        <v>105</v>
      </c>
      <c r="C50" s="44">
        <f t="shared" si="0"/>
        <v>53</v>
      </c>
      <c r="D50" s="52"/>
      <c r="E50" s="57"/>
      <c r="F50" s="62">
        <v>15</v>
      </c>
      <c r="G50" s="67">
        <v>38</v>
      </c>
      <c r="H50" s="57"/>
      <c r="I50" s="72"/>
    </row>
    <row r="51" spans="1:9" ht="30">
      <c r="A51" s="98" t="s">
        <v>195</v>
      </c>
      <c r="B51" s="20" t="s">
        <v>126</v>
      </c>
      <c r="C51" s="44">
        <f t="shared" si="0"/>
        <v>34</v>
      </c>
      <c r="D51" s="52"/>
      <c r="E51" s="57"/>
      <c r="F51" s="62">
        <v>15</v>
      </c>
      <c r="G51" s="67">
        <v>19</v>
      </c>
      <c r="H51" s="57"/>
      <c r="I51" s="72"/>
    </row>
    <row r="52" spans="1:9" ht="36">
      <c r="A52" s="99" t="s">
        <v>115</v>
      </c>
      <c r="B52" s="75" t="s">
        <v>116</v>
      </c>
      <c r="C52" s="91">
        <f>SUM(C53)</f>
        <v>36</v>
      </c>
      <c r="D52" s="53">
        <f>D53+D54</f>
        <v>0</v>
      </c>
      <c r="E52" s="58">
        <f>E53+E54</f>
        <v>0</v>
      </c>
      <c r="F52" s="63">
        <f>SUM(F53:F53)</f>
        <v>0</v>
      </c>
      <c r="G52" s="68">
        <f>SUM(G53:G53)</f>
        <v>0</v>
      </c>
      <c r="H52" s="58">
        <f>SUM(H53)</f>
        <v>24</v>
      </c>
      <c r="I52" s="72">
        <f>SUM(I53)</f>
        <v>12</v>
      </c>
    </row>
    <row r="53" spans="1:9" ht="60">
      <c r="A53" s="98" t="s">
        <v>106</v>
      </c>
      <c r="B53" s="20" t="s">
        <v>107</v>
      </c>
      <c r="C53" s="44">
        <f t="shared" si="0"/>
        <v>36</v>
      </c>
      <c r="D53" s="52"/>
      <c r="E53" s="57"/>
      <c r="F53" s="62"/>
      <c r="G53" s="67"/>
      <c r="H53" s="57">
        <v>24</v>
      </c>
      <c r="I53" s="72">
        <v>12</v>
      </c>
    </row>
    <row r="54" spans="1:9" ht="24">
      <c r="A54" s="99" t="s">
        <v>134</v>
      </c>
      <c r="B54" s="75" t="s">
        <v>147</v>
      </c>
      <c r="C54" s="91">
        <f>SUM(C55:C57)</f>
        <v>144</v>
      </c>
      <c r="D54" s="53">
        <f>SUM(D55:D55)</f>
        <v>0</v>
      </c>
      <c r="E54" s="58">
        <f>SUM(E55:E55)</f>
        <v>0</v>
      </c>
      <c r="F54" s="63">
        <f>SUM(F55:F55)</f>
        <v>0</v>
      </c>
      <c r="G54" s="68">
        <f>SUM(G55:G55)</f>
        <v>0</v>
      </c>
      <c r="H54" s="58">
        <f>SUM(H55:H57)</f>
        <v>72</v>
      </c>
      <c r="I54" s="73">
        <f>SUM(I55:I57)</f>
        <v>72</v>
      </c>
    </row>
    <row r="55" spans="1:9" ht="39.75" customHeight="1">
      <c r="A55" s="98" t="s">
        <v>148</v>
      </c>
      <c r="B55" s="20" t="s">
        <v>108</v>
      </c>
      <c r="C55" s="44">
        <f t="shared" si="0"/>
        <v>56</v>
      </c>
      <c r="D55" s="52"/>
      <c r="E55" s="57"/>
      <c r="F55" s="62"/>
      <c r="G55" s="67"/>
      <c r="H55" s="57">
        <v>56</v>
      </c>
      <c r="I55" s="72"/>
    </row>
    <row r="56" spans="1:9" ht="27.75" customHeight="1">
      <c r="A56" s="98" t="s">
        <v>196</v>
      </c>
      <c r="B56" s="20" t="s">
        <v>198</v>
      </c>
      <c r="C56" s="44">
        <f t="shared" si="0"/>
        <v>70</v>
      </c>
      <c r="D56" s="52"/>
      <c r="E56" s="57"/>
      <c r="F56" s="62"/>
      <c r="G56" s="67"/>
      <c r="H56" s="57">
        <v>16</v>
      </c>
      <c r="I56" s="72">
        <v>54</v>
      </c>
    </row>
    <row r="57" spans="1:9" ht="39.75" customHeight="1">
      <c r="A57" s="98" t="s">
        <v>199</v>
      </c>
      <c r="B57" s="20" t="s">
        <v>200</v>
      </c>
      <c r="C57" s="44">
        <f t="shared" si="0"/>
        <v>18</v>
      </c>
      <c r="D57" s="52"/>
      <c r="E57" s="57"/>
      <c r="F57" s="62"/>
      <c r="G57" s="67"/>
      <c r="H57" s="57"/>
      <c r="I57" s="72">
        <v>18</v>
      </c>
    </row>
    <row r="58" spans="1:9" ht="36">
      <c r="A58" s="97"/>
      <c r="B58" s="34" t="s">
        <v>172</v>
      </c>
      <c r="C58" s="91">
        <f>SUM(C9,C19,C22)</f>
        <v>1548</v>
      </c>
      <c r="D58" s="53">
        <f>SUM(D9,D19,D22)</f>
        <v>250</v>
      </c>
      <c r="E58" s="58">
        <f>SUM(E22,E19,E9)</f>
        <v>318</v>
      </c>
      <c r="F58" s="63">
        <f>SUM(F22,F19,F9)</f>
        <v>228</v>
      </c>
      <c r="G58" s="68">
        <f>SUM(G22,G19,G9)</f>
        <v>293</v>
      </c>
      <c r="H58" s="58">
        <f>SUM(H22,H19,H9)</f>
        <v>248</v>
      </c>
      <c r="I58" s="73">
        <f>SUM(I22,I19,I9)</f>
        <v>192</v>
      </c>
    </row>
    <row r="59" spans="1:9" ht="14.25">
      <c r="A59" s="97"/>
      <c r="B59" s="34" t="s">
        <v>170</v>
      </c>
      <c r="C59" s="17"/>
      <c r="D59" s="53">
        <v>16</v>
      </c>
      <c r="E59" s="58">
        <v>15</v>
      </c>
      <c r="F59" s="63">
        <v>15.2</v>
      </c>
      <c r="G59" s="68">
        <v>15.4</v>
      </c>
      <c r="H59" s="58">
        <v>15.5</v>
      </c>
      <c r="I59" s="73">
        <v>16</v>
      </c>
    </row>
  </sheetData>
  <sheetProtection/>
  <mergeCells count="14">
    <mergeCell ref="A1:I1"/>
    <mergeCell ref="D6:D7"/>
    <mergeCell ref="E6:E7"/>
    <mergeCell ref="F6:F7"/>
    <mergeCell ref="G6:G7"/>
    <mergeCell ref="H6:H7"/>
    <mergeCell ref="I6:I7"/>
    <mergeCell ref="D2:I2"/>
    <mergeCell ref="D3:E3"/>
    <mergeCell ref="F3:G3"/>
    <mergeCell ref="H3:I3"/>
    <mergeCell ref="A2:A7"/>
    <mergeCell ref="B2:B7"/>
    <mergeCell ref="C2:C7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8"/>
  <sheetViews>
    <sheetView zoomScalePageLayoutView="0" workbookViewId="0" topLeftCell="A19">
      <selection activeCell="E43" sqref="E43"/>
    </sheetView>
  </sheetViews>
  <sheetFormatPr defaultColWidth="9.00390625" defaultRowHeight="12.75"/>
  <cols>
    <col min="1" max="1" width="10.125" style="0" customWidth="1"/>
    <col min="2" max="2" width="29.25390625" style="0" customWidth="1"/>
    <col min="4" max="4" width="10.625" style="0" customWidth="1"/>
    <col min="5" max="5" width="11.125" style="0" customWidth="1"/>
    <col min="6" max="6" width="10.00390625" style="0" customWidth="1"/>
    <col min="7" max="7" width="8.375" style="0" customWidth="1"/>
    <col min="13" max="13" width="28.125" style="0" customWidth="1"/>
  </cols>
  <sheetData>
    <row r="1" spans="1:7" ht="12.75">
      <c r="A1" s="224" t="s">
        <v>189</v>
      </c>
      <c r="B1" s="224"/>
      <c r="C1" s="224"/>
      <c r="D1" s="224"/>
      <c r="E1" s="224"/>
      <c r="F1" s="224"/>
      <c r="G1" s="224"/>
    </row>
    <row r="2" spans="1:7" ht="12.75" customHeight="1">
      <c r="A2" s="227" t="s">
        <v>1</v>
      </c>
      <c r="B2" s="225" t="s">
        <v>37</v>
      </c>
      <c r="C2" s="219" t="s">
        <v>173</v>
      </c>
      <c r="D2" s="225" t="s">
        <v>174</v>
      </c>
      <c r="E2" s="225"/>
      <c r="F2" s="225"/>
      <c r="G2" s="225"/>
    </row>
    <row r="3" spans="1:7" ht="12.75">
      <c r="A3" s="228"/>
      <c r="B3" s="225"/>
      <c r="C3" s="220"/>
      <c r="D3" s="225"/>
      <c r="E3" s="225"/>
      <c r="F3" s="225"/>
      <c r="G3" s="225"/>
    </row>
    <row r="4" spans="1:7" ht="12.75" customHeight="1">
      <c r="A4" s="228"/>
      <c r="B4" s="225"/>
      <c r="C4" s="220"/>
      <c r="D4" s="225" t="s">
        <v>175</v>
      </c>
      <c r="E4" s="226"/>
      <c r="F4" s="225" t="s">
        <v>176</v>
      </c>
      <c r="G4" s="225"/>
    </row>
    <row r="5" spans="1:7" ht="12.75">
      <c r="A5" s="228"/>
      <c r="B5" s="225"/>
      <c r="C5" s="220"/>
      <c r="D5" s="226"/>
      <c r="E5" s="226"/>
      <c r="F5" s="225"/>
      <c r="G5" s="225"/>
    </row>
    <row r="6" spans="1:7" ht="12.75" customHeight="1">
      <c r="A6" s="228"/>
      <c r="B6" s="225"/>
      <c r="C6" s="220"/>
      <c r="D6" s="226"/>
      <c r="E6" s="226"/>
      <c r="F6" s="225"/>
      <c r="G6" s="225"/>
    </row>
    <row r="7" spans="1:7" ht="50.25" customHeight="1">
      <c r="A7" s="229"/>
      <c r="B7" s="225"/>
      <c r="C7" s="221"/>
      <c r="D7" s="100" t="s">
        <v>177</v>
      </c>
      <c r="E7" s="101" t="s">
        <v>178</v>
      </c>
      <c r="F7" s="100" t="s">
        <v>177</v>
      </c>
      <c r="G7" s="100" t="s">
        <v>179</v>
      </c>
    </row>
    <row r="8" spans="1:7" ht="12.75">
      <c r="A8" s="42">
        <v>1</v>
      </c>
      <c r="B8" s="42">
        <v>2</v>
      </c>
      <c r="C8" s="42">
        <v>3</v>
      </c>
      <c r="D8" s="44">
        <v>4</v>
      </c>
      <c r="E8" s="44">
        <v>5</v>
      </c>
      <c r="F8" s="44">
        <v>6</v>
      </c>
      <c r="G8" s="44">
        <v>7</v>
      </c>
    </row>
    <row r="9" spans="1:7" ht="24">
      <c r="A9" s="14"/>
      <c r="B9" s="18" t="s">
        <v>36</v>
      </c>
      <c r="C9" s="41">
        <f>SUM(C10:C18)</f>
        <v>1056</v>
      </c>
      <c r="D9" s="41">
        <f>SUM(D10:D18)</f>
        <v>488</v>
      </c>
      <c r="E9" s="41">
        <f>SUM(E10:E18)</f>
        <v>244</v>
      </c>
      <c r="F9" s="41">
        <f>SUM(F10:F18)</f>
        <v>216</v>
      </c>
      <c r="G9" s="41">
        <f>SUM(G10:G18)</f>
        <v>108</v>
      </c>
    </row>
    <row r="10" spans="1:7" ht="12.75">
      <c r="A10" s="19" t="s">
        <v>7</v>
      </c>
      <c r="B10" s="20" t="s">
        <v>14</v>
      </c>
      <c r="C10" s="80">
        <v>68</v>
      </c>
      <c r="D10" s="80">
        <v>48</v>
      </c>
      <c r="E10" s="44">
        <v>12</v>
      </c>
      <c r="F10" s="80">
        <v>0</v>
      </c>
      <c r="G10" s="80">
        <v>8</v>
      </c>
    </row>
    <row r="11" spans="1:7" ht="12.75">
      <c r="A11" s="19" t="s">
        <v>8</v>
      </c>
      <c r="B11" s="20" t="s">
        <v>65</v>
      </c>
      <c r="C11" s="80">
        <v>66</v>
      </c>
      <c r="D11" s="80">
        <v>48</v>
      </c>
      <c r="E11" s="44">
        <v>10</v>
      </c>
      <c r="F11" s="80">
        <v>0</v>
      </c>
      <c r="G11" s="80">
        <v>8</v>
      </c>
    </row>
    <row r="12" spans="1:7" ht="12.75">
      <c r="A12" s="19" t="s">
        <v>9</v>
      </c>
      <c r="B12" s="20" t="s">
        <v>35</v>
      </c>
      <c r="C12" s="80">
        <v>68</v>
      </c>
      <c r="D12" s="80">
        <v>48</v>
      </c>
      <c r="E12" s="44">
        <v>12</v>
      </c>
      <c r="F12" s="80">
        <v>0</v>
      </c>
      <c r="G12" s="80">
        <v>8</v>
      </c>
    </row>
    <row r="13" spans="1:7" ht="12.75">
      <c r="A13" s="19" t="s">
        <v>10</v>
      </c>
      <c r="B13" s="20" t="s">
        <v>15</v>
      </c>
      <c r="C13" s="80">
        <v>216</v>
      </c>
      <c r="D13" s="80">
        <v>172</v>
      </c>
      <c r="E13" s="44">
        <v>38</v>
      </c>
      <c r="F13" s="80">
        <v>4</v>
      </c>
      <c r="G13" s="80">
        <v>2</v>
      </c>
    </row>
    <row r="14" spans="1:7" ht="12.75">
      <c r="A14" s="19" t="s">
        <v>66</v>
      </c>
      <c r="B14" s="20" t="s">
        <v>69</v>
      </c>
      <c r="C14" s="80">
        <v>400</v>
      </c>
      <c r="D14" s="80">
        <v>172</v>
      </c>
      <c r="E14" s="44">
        <v>172</v>
      </c>
      <c r="F14" s="80">
        <v>28</v>
      </c>
      <c r="G14" s="80">
        <v>28</v>
      </c>
    </row>
    <row r="15" spans="1:7" ht="24" customHeight="1">
      <c r="A15" s="19" t="s">
        <v>139</v>
      </c>
      <c r="B15" s="20" t="s">
        <v>118</v>
      </c>
      <c r="C15" s="80">
        <v>70</v>
      </c>
      <c r="D15" s="90">
        <v>0</v>
      </c>
      <c r="E15" s="44">
        <v>0</v>
      </c>
      <c r="F15" s="80">
        <v>54</v>
      </c>
      <c r="G15" s="80">
        <v>16</v>
      </c>
    </row>
    <row r="16" spans="1:7" ht="21.75" customHeight="1">
      <c r="A16" s="19" t="s">
        <v>138</v>
      </c>
      <c r="B16" s="28" t="s">
        <v>117</v>
      </c>
      <c r="C16" s="80">
        <v>42</v>
      </c>
      <c r="D16" s="90">
        <v>0</v>
      </c>
      <c r="E16" s="44">
        <v>0</v>
      </c>
      <c r="F16" s="80">
        <v>32</v>
      </c>
      <c r="G16" s="80">
        <v>10</v>
      </c>
    </row>
    <row r="17" spans="1:7" ht="25.5" customHeight="1">
      <c r="A17" s="19" t="s">
        <v>137</v>
      </c>
      <c r="B17" s="24" t="s">
        <v>286</v>
      </c>
      <c r="C17" s="44">
        <v>64</v>
      </c>
      <c r="D17" s="91">
        <v>0</v>
      </c>
      <c r="E17" s="102">
        <v>0</v>
      </c>
      <c r="F17" s="44">
        <v>54</v>
      </c>
      <c r="G17" s="44">
        <v>10</v>
      </c>
    </row>
    <row r="18" spans="1:7" ht="24">
      <c r="A18" s="19" t="s">
        <v>136</v>
      </c>
      <c r="B18" s="24" t="s">
        <v>123</v>
      </c>
      <c r="C18" s="44">
        <v>62</v>
      </c>
      <c r="D18" s="91">
        <v>0</v>
      </c>
      <c r="E18" s="102">
        <v>0</v>
      </c>
      <c r="F18" s="44">
        <v>44</v>
      </c>
      <c r="G18" s="44">
        <v>18</v>
      </c>
    </row>
    <row r="19" spans="1:7" ht="24">
      <c r="A19" s="15" t="s">
        <v>11</v>
      </c>
      <c r="B19" s="18" t="s">
        <v>16</v>
      </c>
      <c r="C19" s="41">
        <f>SUM(C20:C21)</f>
        <v>195</v>
      </c>
      <c r="D19" s="41">
        <f>SUM(D20:D21)</f>
        <v>124</v>
      </c>
      <c r="E19" s="41">
        <f>SUM(E20:E21)</f>
        <v>62</v>
      </c>
      <c r="F19" s="41">
        <f>SUM(F20:F21)</f>
        <v>6</v>
      </c>
      <c r="G19" s="41">
        <f>SUM(G20:G21)</f>
        <v>3</v>
      </c>
    </row>
    <row r="20" spans="1:7" ht="12.75">
      <c r="A20" s="25" t="s">
        <v>12</v>
      </c>
      <c r="B20" s="24" t="s">
        <v>17</v>
      </c>
      <c r="C20" s="80">
        <v>81</v>
      </c>
      <c r="D20" s="80">
        <v>54</v>
      </c>
      <c r="E20" s="44">
        <v>27</v>
      </c>
      <c r="F20" s="80">
        <v>0</v>
      </c>
      <c r="G20" s="80">
        <v>0</v>
      </c>
    </row>
    <row r="21" spans="1:7" ht="36">
      <c r="A21" s="25" t="s">
        <v>13</v>
      </c>
      <c r="B21" s="24" t="s">
        <v>38</v>
      </c>
      <c r="C21" s="80">
        <v>114</v>
      </c>
      <c r="D21" s="80">
        <v>70</v>
      </c>
      <c r="E21" s="44">
        <v>35</v>
      </c>
      <c r="F21" s="80">
        <v>6</v>
      </c>
      <c r="G21" s="80">
        <v>3</v>
      </c>
    </row>
    <row r="22" spans="1:7" ht="12.75">
      <c r="A22" s="15" t="s">
        <v>39</v>
      </c>
      <c r="B22" s="18" t="s">
        <v>40</v>
      </c>
      <c r="C22" s="41">
        <f>SUM(C23,C32)</f>
        <v>3393</v>
      </c>
      <c r="D22" s="41">
        <f>SUM(D23,D32)</f>
        <v>1548</v>
      </c>
      <c r="E22" s="41">
        <f>SUM(E23,E32)</f>
        <v>774</v>
      </c>
      <c r="F22" s="41">
        <f>SUM(F23,F32)</f>
        <v>714</v>
      </c>
      <c r="G22" s="41">
        <f>SUM(G23,G32)</f>
        <v>357</v>
      </c>
    </row>
    <row r="23" spans="1:7" ht="24">
      <c r="A23" s="15" t="s">
        <v>41</v>
      </c>
      <c r="B23" s="18" t="s">
        <v>42</v>
      </c>
      <c r="C23" s="41">
        <f>SUM(C24:C31)</f>
        <v>920</v>
      </c>
      <c r="D23" s="41">
        <f>SUM(D24:D31)</f>
        <v>403</v>
      </c>
      <c r="E23" s="41">
        <f>SUM(E24:E31)</f>
        <v>202</v>
      </c>
      <c r="F23" s="41">
        <f>SUM(F24:F31)</f>
        <v>210</v>
      </c>
      <c r="G23" s="41">
        <f>SUM(G24:G31)</f>
        <v>105</v>
      </c>
    </row>
    <row r="24" spans="1:7" ht="12.75">
      <c r="A24" s="25" t="s">
        <v>43</v>
      </c>
      <c r="B24" s="24" t="s">
        <v>18</v>
      </c>
      <c r="C24" s="80">
        <v>258</v>
      </c>
      <c r="D24" s="80">
        <v>122</v>
      </c>
      <c r="E24" s="44">
        <v>61</v>
      </c>
      <c r="F24" s="80">
        <v>50</v>
      </c>
      <c r="G24" s="80">
        <v>25</v>
      </c>
    </row>
    <row r="25" spans="1:7" ht="12.75">
      <c r="A25" s="25" t="s">
        <v>44</v>
      </c>
      <c r="B25" s="24" t="s">
        <v>19</v>
      </c>
      <c r="C25" s="80">
        <v>162</v>
      </c>
      <c r="D25" s="80">
        <v>84</v>
      </c>
      <c r="E25" s="44">
        <v>42</v>
      </c>
      <c r="F25" s="80">
        <v>24</v>
      </c>
      <c r="G25" s="80">
        <v>12</v>
      </c>
    </row>
    <row r="26" spans="1:7" ht="24">
      <c r="A26" s="25" t="s">
        <v>45</v>
      </c>
      <c r="B26" s="24" t="s">
        <v>81</v>
      </c>
      <c r="C26" s="80">
        <v>99</v>
      </c>
      <c r="D26" s="80">
        <v>52</v>
      </c>
      <c r="E26" s="44">
        <v>26</v>
      </c>
      <c r="F26" s="44">
        <v>14</v>
      </c>
      <c r="G26" s="80">
        <v>7</v>
      </c>
    </row>
    <row r="27" spans="1:7" ht="24">
      <c r="A27" s="25" t="s">
        <v>46</v>
      </c>
      <c r="B27" s="24" t="s">
        <v>20</v>
      </c>
      <c r="C27" s="80">
        <v>54</v>
      </c>
      <c r="D27" s="80">
        <v>36</v>
      </c>
      <c r="E27" s="44">
        <v>18</v>
      </c>
      <c r="F27" s="103">
        <v>0</v>
      </c>
      <c r="G27" s="80">
        <v>0</v>
      </c>
    </row>
    <row r="28" spans="1:7" ht="22.5" customHeight="1">
      <c r="A28" s="25" t="s">
        <v>47</v>
      </c>
      <c r="B28" s="24" t="s">
        <v>82</v>
      </c>
      <c r="C28" s="80">
        <v>86</v>
      </c>
      <c r="D28" s="80">
        <v>41</v>
      </c>
      <c r="E28" s="44">
        <v>21</v>
      </c>
      <c r="F28" s="44">
        <v>16</v>
      </c>
      <c r="G28" s="80">
        <v>8</v>
      </c>
    </row>
    <row r="29" spans="1:7" ht="18.75" customHeight="1">
      <c r="A29" s="22" t="s">
        <v>124</v>
      </c>
      <c r="B29" s="26" t="s">
        <v>21</v>
      </c>
      <c r="C29" s="80">
        <v>105</v>
      </c>
      <c r="D29" s="80">
        <v>68</v>
      </c>
      <c r="E29" s="44">
        <v>34</v>
      </c>
      <c r="F29" s="80">
        <v>2</v>
      </c>
      <c r="G29" s="80">
        <v>1</v>
      </c>
    </row>
    <row r="30" spans="1:7" ht="21.75" customHeight="1">
      <c r="A30" s="22" t="s">
        <v>125</v>
      </c>
      <c r="B30" s="24" t="s">
        <v>128</v>
      </c>
      <c r="C30" s="80">
        <v>84</v>
      </c>
      <c r="D30" s="80">
        <v>0</v>
      </c>
      <c r="E30" s="44">
        <v>0</v>
      </c>
      <c r="F30" s="80">
        <v>56</v>
      </c>
      <c r="G30" s="80">
        <v>28</v>
      </c>
    </row>
    <row r="31" spans="1:7" ht="12.75">
      <c r="A31" s="22" t="s">
        <v>129</v>
      </c>
      <c r="B31" s="24" t="s">
        <v>130</v>
      </c>
      <c r="C31" s="44">
        <v>72</v>
      </c>
      <c r="D31" s="44">
        <v>0</v>
      </c>
      <c r="E31" s="102">
        <v>0</v>
      </c>
      <c r="F31" s="44">
        <v>48</v>
      </c>
      <c r="G31" s="44">
        <v>24</v>
      </c>
    </row>
    <row r="32" spans="1:7" ht="12.75">
      <c r="A32" s="27" t="s">
        <v>49</v>
      </c>
      <c r="B32" s="18" t="s">
        <v>48</v>
      </c>
      <c r="C32" s="41">
        <f>SUM(C33,C37,C46,C52,C54)</f>
        <v>2473</v>
      </c>
      <c r="D32" s="41">
        <f>SUM(D33,D37,D46,D52,D54)</f>
        <v>1145</v>
      </c>
      <c r="E32" s="41">
        <f>SUM(E33,E37,E46,E52,E54)</f>
        <v>572</v>
      </c>
      <c r="F32" s="41">
        <f>SUM(F33,F37,F46,F52,F54)</f>
        <v>504</v>
      </c>
      <c r="G32" s="41">
        <f>SUM(G33,G37,G46,G52,G54)</f>
        <v>252</v>
      </c>
    </row>
    <row r="33" spans="1:7" ht="48">
      <c r="A33" s="28" t="s">
        <v>109</v>
      </c>
      <c r="B33" s="75" t="s">
        <v>110</v>
      </c>
      <c r="C33" s="90">
        <f>SUM(C34:C36)</f>
        <v>331</v>
      </c>
      <c r="D33" s="90">
        <f>SUM(D34:D36)</f>
        <v>195</v>
      </c>
      <c r="E33" s="91">
        <f>SUM(E34:E36)</f>
        <v>97</v>
      </c>
      <c r="F33" s="91">
        <f>SUM(F34:F36)</f>
        <v>26</v>
      </c>
      <c r="G33" s="91">
        <f>SUM(G34:G36)</f>
        <v>13</v>
      </c>
    </row>
    <row r="34" spans="1:7" ht="24">
      <c r="A34" s="28" t="s">
        <v>50</v>
      </c>
      <c r="B34" s="20" t="s">
        <v>83</v>
      </c>
      <c r="C34" s="80">
        <v>132</v>
      </c>
      <c r="D34" s="44">
        <v>88</v>
      </c>
      <c r="E34" s="80">
        <v>44</v>
      </c>
      <c r="F34" s="80">
        <v>0</v>
      </c>
      <c r="G34" s="80">
        <v>0</v>
      </c>
    </row>
    <row r="35" spans="1:7" ht="36" customHeight="1">
      <c r="A35" s="28" t="s">
        <v>84</v>
      </c>
      <c r="B35" s="20" t="s">
        <v>85</v>
      </c>
      <c r="C35" s="80">
        <v>132</v>
      </c>
      <c r="D35" s="44">
        <v>62</v>
      </c>
      <c r="E35" s="80">
        <v>31</v>
      </c>
      <c r="F35" s="80">
        <v>26</v>
      </c>
      <c r="G35" s="80">
        <v>13</v>
      </c>
    </row>
    <row r="36" spans="1:7" ht="24">
      <c r="A36" s="28" t="s">
        <v>86</v>
      </c>
      <c r="B36" s="20" t="s">
        <v>87</v>
      </c>
      <c r="C36" s="80">
        <v>67</v>
      </c>
      <c r="D36" s="44">
        <v>45</v>
      </c>
      <c r="E36" s="80">
        <v>22</v>
      </c>
      <c r="F36" s="80">
        <v>0</v>
      </c>
      <c r="G36" s="80">
        <v>0</v>
      </c>
    </row>
    <row r="37" spans="1:7" ht="24">
      <c r="A37" s="76" t="s">
        <v>111</v>
      </c>
      <c r="B37" s="75" t="s">
        <v>112</v>
      </c>
      <c r="C37" s="90">
        <f>SUM(C38:C45)</f>
        <v>921</v>
      </c>
      <c r="D37" s="90">
        <f>SUM(D38:D44)</f>
        <v>450</v>
      </c>
      <c r="E37" s="91">
        <f>SUM(E38:E44)</f>
        <v>226</v>
      </c>
      <c r="F37" s="91">
        <f>SUM(F38:F45)</f>
        <v>164</v>
      </c>
      <c r="G37" s="91">
        <f>SUM(G38:G45)</f>
        <v>81</v>
      </c>
    </row>
    <row r="38" spans="1:7" ht="37.5" customHeight="1">
      <c r="A38" s="28" t="s">
        <v>67</v>
      </c>
      <c r="B38" s="20" t="s">
        <v>88</v>
      </c>
      <c r="C38" s="80">
        <v>210</v>
      </c>
      <c r="D38" s="80">
        <v>94</v>
      </c>
      <c r="E38" s="44">
        <v>47</v>
      </c>
      <c r="F38" s="80">
        <v>46</v>
      </c>
      <c r="G38" s="80">
        <v>23</v>
      </c>
    </row>
    <row r="39" spans="1:7" ht="36">
      <c r="A39" s="28" t="s">
        <v>89</v>
      </c>
      <c r="B39" s="20" t="s">
        <v>90</v>
      </c>
      <c r="C39" s="80">
        <v>57</v>
      </c>
      <c r="D39" s="80">
        <v>38</v>
      </c>
      <c r="E39" s="44">
        <v>19</v>
      </c>
      <c r="F39" s="80">
        <v>0</v>
      </c>
      <c r="G39" s="80">
        <v>0</v>
      </c>
    </row>
    <row r="40" spans="1:7" ht="48">
      <c r="A40" s="28" t="s">
        <v>91</v>
      </c>
      <c r="B40" s="20" t="s">
        <v>92</v>
      </c>
      <c r="C40" s="80">
        <v>150</v>
      </c>
      <c r="D40" s="80">
        <v>86</v>
      </c>
      <c r="E40" s="44">
        <v>43</v>
      </c>
      <c r="F40" s="80">
        <v>14</v>
      </c>
      <c r="G40" s="80">
        <v>7</v>
      </c>
    </row>
    <row r="41" spans="1:7" ht="36">
      <c r="A41" s="28" t="s">
        <v>93</v>
      </c>
      <c r="B41" s="20" t="s">
        <v>94</v>
      </c>
      <c r="C41" s="44">
        <v>111</v>
      </c>
      <c r="D41" s="80">
        <v>74</v>
      </c>
      <c r="E41" s="44">
        <v>37</v>
      </c>
      <c r="F41" s="80">
        <v>0</v>
      </c>
      <c r="G41" s="80">
        <v>0</v>
      </c>
    </row>
    <row r="42" spans="1:7" ht="24" customHeight="1">
      <c r="A42" s="28" t="s">
        <v>95</v>
      </c>
      <c r="B42" s="20" t="s">
        <v>96</v>
      </c>
      <c r="C42" s="80">
        <v>150</v>
      </c>
      <c r="D42" s="80">
        <v>98</v>
      </c>
      <c r="E42" s="44">
        <v>50</v>
      </c>
      <c r="F42" s="80">
        <v>2</v>
      </c>
      <c r="G42" s="80">
        <v>0</v>
      </c>
    </row>
    <row r="43" spans="1:7" ht="36">
      <c r="A43" s="28" t="s">
        <v>97</v>
      </c>
      <c r="B43" s="20" t="s">
        <v>98</v>
      </c>
      <c r="C43" s="80">
        <v>90</v>
      </c>
      <c r="D43" s="80">
        <v>60</v>
      </c>
      <c r="E43" s="44">
        <v>30</v>
      </c>
      <c r="F43" s="80">
        <v>0</v>
      </c>
      <c r="G43" s="80">
        <v>0</v>
      </c>
    </row>
    <row r="44" spans="1:7" ht="36">
      <c r="A44" s="28" t="s">
        <v>135</v>
      </c>
      <c r="B44" s="130" t="s">
        <v>192</v>
      </c>
      <c r="C44" s="44">
        <v>96</v>
      </c>
      <c r="D44" s="44">
        <v>0</v>
      </c>
      <c r="E44" s="102">
        <v>0</v>
      </c>
      <c r="F44" s="44">
        <v>64</v>
      </c>
      <c r="G44" s="44">
        <v>32</v>
      </c>
    </row>
    <row r="45" spans="1:7" ht="24">
      <c r="A45" s="28" t="s">
        <v>282</v>
      </c>
      <c r="B45" s="78" t="s">
        <v>283</v>
      </c>
      <c r="C45" s="44">
        <v>57</v>
      </c>
      <c r="D45" s="44">
        <v>0</v>
      </c>
      <c r="E45" s="102">
        <v>0</v>
      </c>
      <c r="F45" s="44">
        <v>38</v>
      </c>
      <c r="G45" s="44">
        <v>19</v>
      </c>
    </row>
    <row r="46" spans="1:7" ht="36">
      <c r="A46" s="76" t="s">
        <v>113</v>
      </c>
      <c r="B46" s="75" t="s">
        <v>114</v>
      </c>
      <c r="C46" s="90">
        <f>SUM(C47:C51)</f>
        <v>681</v>
      </c>
      <c r="D46" s="90">
        <f>SUM(D47:D51)</f>
        <v>325</v>
      </c>
      <c r="E46" s="91">
        <f>SUM(E47:E51)</f>
        <v>161</v>
      </c>
      <c r="F46" s="91">
        <f>SUM(F47:F51)</f>
        <v>129</v>
      </c>
      <c r="G46" s="91">
        <f>SUM(G47:G51)</f>
        <v>66</v>
      </c>
    </row>
    <row r="47" spans="1:7" ht="36">
      <c r="A47" s="28" t="s">
        <v>51</v>
      </c>
      <c r="B47" s="20" t="s">
        <v>99</v>
      </c>
      <c r="C47" s="80">
        <v>73</v>
      </c>
      <c r="D47" s="80">
        <v>49</v>
      </c>
      <c r="E47" s="44">
        <v>24</v>
      </c>
      <c r="F47" s="80">
        <v>0</v>
      </c>
      <c r="G47" s="80">
        <v>0</v>
      </c>
    </row>
    <row r="48" spans="1:7" ht="24">
      <c r="A48" s="28" t="s">
        <v>100</v>
      </c>
      <c r="B48" s="20" t="s">
        <v>101</v>
      </c>
      <c r="C48" s="80">
        <v>216</v>
      </c>
      <c r="D48" s="44">
        <v>102</v>
      </c>
      <c r="E48" s="103">
        <v>51</v>
      </c>
      <c r="F48" s="44">
        <v>42</v>
      </c>
      <c r="G48" s="80">
        <v>21</v>
      </c>
    </row>
    <row r="49" spans="1:7" ht="24">
      <c r="A49" s="28" t="s">
        <v>102</v>
      </c>
      <c r="B49" s="20" t="s">
        <v>103</v>
      </c>
      <c r="C49" s="80">
        <v>131</v>
      </c>
      <c r="D49" s="80">
        <v>79</v>
      </c>
      <c r="E49" s="44">
        <v>39</v>
      </c>
      <c r="F49" s="80">
        <v>8</v>
      </c>
      <c r="G49" s="80">
        <v>5</v>
      </c>
    </row>
    <row r="50" spans="1:7" ht="24">
      <c r="A50" s="28" t="s">
        <v>104</v>
      </c>
      <c r="B50" s="20" t="s">
        <v>105</v>
      </c>
      <c r="C50" s="80">
        <v>159</v>
      </c>
      <c r="D50" s="80">
        <v>95</v>
      </c>
      <c r="E50" s="44">
        <v>47</v>
      </c>
      <c r="F50" s="44">
        <v>11</v>
      </c>
      <c r="G50" s="80">
        <v>6</v>
      </c>
    </row>
    <row r="51" spans="1:7" ht="24.75" customHeight="1">
      <c r="A51" s="28" t="s">
        <v>127</v>
      </c>
      <c r="B51" s="20" t="s">
        <v>126</v>
      </c>
      <c r="C51" s="80">
        <v>102</v>
      </c>
      <c r="D51" s="80">
        <v>0</v>
      </c>
      <c r="E51" s="44">
        <v>0</v>
      </c>
      <c r="F51" s="80">
        <v>68</v>
      </c>
      <c r="G51" s="80">
        <v>34</v>
      </c>
    </row>
    <row r="52" spans="1:7" ht="36">
      <c r="A52" s="76" t="s">
        <v>115</v>
      </c>
      <c r="B52" s="75" t="s">
        <v>116</v>
      </c>
      <c r="C52" s="90">
        <f>SUM(C53)</f>
        <v>108</v>
      </c>
      <c r="D52" s="90">
        <v>63</v>
      </c>
      <c r="E52" s="91">
        <v>32</v>
      </c>
      <c r="F52" s="90">
        <f>SUM(F53)</f>
        <v>9</v>
      </c>
      <c r="G52" s="90">
        <f>SUM(G53)</f>
        <v>4</v>
      </c>
    </row>
    <row r="53" spans="1:7" ht="60">
      <c r="A53" s="28" t="s">
        <v>106</v>
      </c>
      <c r="B53" s="20" t="s">
        <v>107</v>
      </c>
      <c r="C53" s="80">
        <v>108</v>
      </c>
      <c r="D53" s="80">
        <v>63</v>
      </c>
      <c r="E53" s="44">
        <v>32</v>
      </c>
      <c r="F53" s="80">
        <v>9</v>
      </c>
      <c r="G53" s="80">
        <v>4</v>
      </c>
    </row>
    <row r="54" spans="1:7" ht="24">
      <c r="A54" s="76" t="s">
        <v>134</v>
      </c>
      <c r="B54" s="75" t="s">
        <v>147</v>
      </c>
      <c r="C54" s="90">
        <f>SUM(C55:C57)</f>
        <v>432</v>
      </c>
      <c r="D54" s="90">
        <f>SUM(D55:D57)</f>
        <v>112</v>
      </c>
      <c r="E54" s="91">
        <f>SUM(E55:E57)</f>
        <v>56</v>
      </c>
      <c r="F54" s="90">
        <f>SUM(F55:F57)</f>
        <v>176</v>
      </c>
      <c r="G54" s="90">
        <f>SUM(G55:G57)</f>
        <v>88</v>
      </c>
    </row>
    <row r="55" spans="1:7" ht="36">
      <c r="A55" s="28" t="s">
        <v>148</v>
      </c>
      <c r="B55" s="20" t="s">
        <v>108</v>
      </c>
      <c r="C55" s="80">
        <v>168</v>
      </c>
      <c r="D55" s="80">
        <v>112</v>
      </c>
      <c r="E55" s="44">
        <v>56</v>
      </c>
      <c r="F55" s="80">
        <v>0</v>
      </c>
      <c r="G55" s="80">
        <v>0</v>
      </c>
    </row>
    <row r="56" spans="1:7" ht="24" customHeight="1">
      <c r="A56" s="111" t="s">
        <v>196</v>
      </c>
      <c r="B56" s="20" t="s">
        <v>198</v>
      </c>
      <c r="C56" s="80">
        <v>210</v>
      </c>
      <c r="D56" s="80">
        <v>0</v>
      </c>
      <c r="E56" s="44">
        <v>0</v>
      </c>
      <c r="F56" s="80">
        <v>140</v>
      </c>
      <c r="G56" s="80">
        <v>70</v>
      </c>
    </row>
    <row r="57" spans="1:7" ht="34.5" customHeight="1">
      <c r="A57" s="111" t="s">
        <v>199</v>
      </c>
      <c r="B57" s="20" t="s">
        <v>200</v>
      </c>
      <c r="C57" s="80">
        <v>54</v>
      </c>
      <c r="D57" s="80">
        <v>0</v>
      </c>
      <c r="E57" s="44">
        <v>0</v>
      </c>
      <c r="F57" s="80">
        <v>36</v>
      </c>
      <c r="G57" s="80">
        <v>18</v>
      </c>
    </row>
    <row r="58" spans="1:7" ht="25.5" customHeight="1">
      <c r="A58" s="222" t="s">
        <v>183</v>
      </c>
      <c r="B58" s="223"/>
      <c r="C58" s="90">
        <f>SUM(C22,C19,C9)</f>
        <v>4644</v>
      </c>
      <c r="D58" s="90">
        <f>SUM(D22,D19,D9)</f>
        <v>2160</v>
      </c>
      <c r="E58" s="91">
        <f>SUM(E22,E19,E9)</f>
        <v>1080</v>
      </c>
      <c r="F58" s="90">
        <f>SUM(F22,F19,F9)</f>
        <v>936</v>
      </c>
      <c r="G58" s="90">
        <f>SUM(G22,G19,G9)</f>
        <v>468</v>
      </c>
    </row>
  </sheetData>
  <sheetProtection/>
  <mergeCells count="8">
    <mergeCell ref="C2:C7"/>
    <mergeCell ref="A58:B58"/>
    <mergeCell ref="A1:G1"/>
    <mergeCell ref="D2:G3"/>
    <mergeCell ref="D4:E6"/>
    <mergeCell ref="F4:G6"/>
    <mergeCell ref="A2:A7"/>
    <mergeCell ref="B2:B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N30"/>
  <sheetViews>
    <sheetView zoomScalePageLayoutView="0" workbookViewId="0" topLeftCell="B13">
      <selection activeCell="G14" sqref="G14:G19"/>
    </sheetView>
  </sheetViews>
  <sheetFormatPr defaultColWidth="9.00390625" defaultRowHeight="12.75"/>
  <cols>
    <col min="1" max="1" width="17.375" style="0" customWidth="1"/>
    <col min="2" max="2" width="20.00390625" style="0" customWidth="1"/>
    <col min="3" max="3" width="27.00390625" style="0" customWidth="1"/>
    <col min="4" max="4" width="20.00390625" style="0" customWidth="1"/>
    <col min="5" max="5" width="18.125" style="0" customWidth="1"/>
    <col min="6" max="6" width="13.875" style="0" customWidth="1"/>
    <col min="7" max="7" width="11.25390625" style="0" customWidth="1"/>
    <col min="8" max="8" width="16.625" style="0" customWidth="1"/>
  </cols>
  <sheetData>
    <row r="2" spans="1:14" ht="12.75">
      <c r="A2" s="232" t="s">
        <v>259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</row>
    <row r="3" spans="1:8" ht="63.75">
      <c r="A3" s="112" t="s">
        <v>201</v>
      </c>
      <c r="B3" s="113" t="s">
        <v>202</v>
      </c>
      <c r="C3" s="112" t="s">
        <v>203</v>
      </c>
      <c r="D3" s="113" t="s">
        <v>204</v>
      </c>
      <c r="E3" s="113" t="s">
        <v>205</v>
      </c>
      <c r="F3" s="112" t="s">
        <v>206</v>
      </c>
      <c r="G3" s="112" t="s">
        <v>207</v>
      </c>
      <c r="H3" s="112" t="s">
        <v>208</v>
      </c>
    </row>
    <row r="4" spans="1:8" ht="51.75" customHeight="1">
      <c r="A4" s="240" t="s">
        <v>209</v>
      </c>
      <c r="B4" s="114" t="s">
        <v>218</v>
      </c>
      <c r="C4" s="233" t="s">
        <v>224</v>
      </c>
      <c r="D4" s="114" t="s">
        <v>225</v>
      </c>
      <c r="E4" s="238"/>
      <c r="F4" s="238">
        <v>4</v>
      </c>
      <c r="G4" s="238">
        <v>0.6</v>
      </c>
      <c r="H4" s="233" t="s">
        <v>210</v>
      </c>
    </row>
    <row r="5" spans="1:8" ht="27.75" customHeight="1">
      <c r="A5" s="241"/>
      <c r="B5" s="114" t="s">
        <v>219</v>
      </c>
      <c r="C5" s="234"/>
      <c r="D5" s="114" t="s">
        <v>226</v>
      </c>
      <c r="E5" s="239"/>
      <c r="F5" s="239"/>
      <c r="G5" s="239"/>
      <c r="H5" s="234"/>
    </row>
    <row r="6" spans="1:8" ht="51.75" customHeight="1">
      <c r="A6" s="242" t="s">
        <v>211</v>
      </c>
      <c r="B6" s="116" t="s">
        <v>227</v>
      </c>
      <c r="C6" s="116" t="s">
        <v>231</v>
      </c>
      <c r="D6" s="116" t="s">
        <v>233</v>
      </c>
      <c r="E6" s="235"/>
      <c r="F6" s="235">
        <v>5</v>
      </c>
      <c r="G6" s="235">
        <v>0.8</v>
      </c>
      <c r="H6" s="116" t="s">
        <v>272</v>
      </c>
    </row>
    <row r="7" spans="1:8" ht="39" customHeight="1">
      <c r="A7" s="243"/>
      <c r="B7" s="127" t="s">
        <v>220</v>
      </c>
      <c r="C7" s="116" t="s">
        <v>232</v>
      </c>
      <c r="D7" s="116" t="s">
        <v>234</v>
      </c>
      <c r="E7" s="236"/>
      <c r="F7" s="236"/>
      <c r="G7" s="236"/>
      <c r="H7" s="245" t="s">
        <v>210</v>
      </c>
    </row>
    <row r="8" spans="1:8" ht="66.75" customHeight="1">
      <c r="A8" s="243"/>
      <c r="B8" s="128" t="s">
        <v>228</v>
      </c>
      <c r="C8" s="116" t="s">
        <v>284</v>
      </c>
      <c r="D8" s="245" t="s">
        <v>235</v>
      </c>
      <c r="E8" s="236"/>
      <c r="F8" s="236"/>
      <c r="G8" s="236"/>
      <c r="H8" s="246"/>
    </row>
    <row r="9" spans="1:8" ht="39" customHeight="1">
      <c r="A9" s="243"/>
      <c r="B9" s="116" t="s">
        <v>229</v>
      </c>
      <c r="C9" s="245" t="s">
        <v>262</v>
      </c>
      <c r="D9" s="246"/>
      <c r="E9" s="236"/>
      <c r="F9" s="236"/>
      <c r="G9" s="236"/>
      <c r="H9" s="246"/>
    </row>
    <row r="10" spans="1:8" ht="91.5" customHeight="1">
      <c r="A10" s="244"/>
      <c r="B10" s="116" t="s">
        <v>230</v>
      </c>
      <c r="C10" s="247"/>
      <c r="D10" s="247"/>
      <c r="E10" s="237"/>
      <c r="F10" s="237"/>
      <c r="G10" s="237"/>
      <c r="H10" s="247"/>
    </row>
    <row r="11" spans="1:8" ht="131.25" customHeight="1">
      <c r="A11" s="251" t="s">
        <v>212</v>
      </c>
      <c r="B11" s="115" t="s">
        <v>236</v>
      </c>
      <c r="C11" s="115" t="s">
        <v>255</v>
      </c>
      <c r="D11" s="115" t="s">
        <v>238</v>
      </c>
      <c r="E11" s="230"/>
      <c r="F11" s="255">
        <v>3</v>
      </c>
      <c r="G11" s="255">
        <v>0.5</v>
      </c>
      <c r="H11" s="115" t="s">
        <v>268</v>
      </c>
    </row>
    <row r="12" spans="1:8" ht="55.5" customHeight="1">
      <c r="A12" s="252"/>
      <c r="B12" s="230" t="s">
        <v>221</v>
      </c>
      <c r="C12" s="230" t="s">
        <v>237</v>
      </c>
      <c r="D12" s="115" t="s">
        <v>239</v>
      </c>
      <c r="E12" s="254"/>
      <c r="F12" s="256"/>
      <c r="G12" s="256"/>
      <c r="H12" s="126" t="s">
        <v>210</v>
      </c>
    </row>
    <row r="13" spans="1:8" ht="92.25" customHeight="1">
      <c r="A13" s="253"/>
      <c r="B13" s="231"/>
      <c r="C13" s="231"/>
      <c r="D13" s="115" t="s">
        <v>240</v>
      </c>
      <c r="E13" s="231"/>
      <c r="F13" s="257"/>
      <c r="G13" s="257"/>
      <c r="H13" s="115" t="s">
        <v>217</v>
      </c>
    </row>
    <row r="14" spans="1:8" ht="76.5" customHeight="1">
      <c r="A14" s="273" t="s">
        <v>213</v>
      </c>
      <c r="B14" s="270" t="s">
        <v>222</v>
      </c>
      <c r="C14" s="123" t="s">
        <v>263</v>
      </c>
      <c r="D14" s="119" t="s">
        <v>243</v>
      </c>
      <c r="E14" s="270" t="s">
        <v>285</v>
      </c>
      <c r="F14" s="276">
        <v>5</v>
      </c>
      <c r="G14" s="276">
        <v>0.8</v>
      </c>
      <c r="H14" s="270" t="s">
        <v>210</v>
      </c>
    </row>
    <row r="15" spans="1:8" ht="67.5" customHeight="1">
      <c r="A15" s="274"/>
      <c r="B15" s="271"/>
      <c r="C15" s="119" t="s">
        <v>241</v>
      </c>
      <c r="D15" s="122" t="s">
        <v>244</v>
      </c>
      <c r="E15" s="271"/>
      <c r="F15" s="277"/>
      <c r="G15" s="277"/>
      <c r="H15" s="271"/>
    </row>
    <row r="16" spans="1:8" ht="51" customHeight="1">
      <c r="A16" s="274"/>
      <c r="B16" s="271"/>
      <c r="C16" s="119" t="s">
        <v>242</v>
      </c>
      <c r="D16" s="123"/>
      <c r="E16" s="271"/>
      <c r="F16" s="277"/>
      <c r="G16" s="277"/>
      <c r="H16" s="271"/>
    </row>
    <row r="17" spans="1:8" ht="81.75" customHeight="1">
      <c r="A17" s="274"/>
      <c r="B17" s="271"/>
      <c r="C17" s="119" t="s">
        <v>276</v>
      </c>
      <c r="D17" s="123"/>
      <c r="E17" s="271"/>
      <c r="F17" s="277"/>
      <c r="G17" s="277"/>
      <c r="H17" s="271"/>
    </row>
    <row r="18" spans="1:8" ht="51" customHeight="1">
      <c r="A18" s="274"/>
      <c r="B18" s="271"/>
      <c r="C18" s="119" t="s">
        <v>274</v>
      </c>
      <c r="D18" s="123"/>
      <c r="E18" s="271"/>
      <c r="F18" s="277"/>
      <c r="G18" s="277"/>
      <c r="H18" s="271"/>
    </row>
    <row r="19" spans="1:8" ht="53.25" customHeight="1">
      <c r="A19" s="275"/>
      <c r="B19" s="272"/>
      <c r="C19" s="119" t="s">
        <v>265</v>
      </c>
      <c r="D19" s="124"/>
      <c r="E19" s="272"/>
      <c r="F19" s="278"/>
      <c r="G19" s="278"/>
      <c r="H19" s="272"/>
    </row>
    <row r="20" spans="1:8" ht="93" customHeight="1">
      <c r="A20" s="279" t="s">
        <v>214</v>
      </c>
      <c r="B20" s="282" t="s">
        <v>219</v>
      </c>
      <c r="C20" s="117" t="s">
        <v>246</v>
      </c>
      <c r="D20" s="117" t="s">
        <v>249</v>
      </c>
      <c r="E20" s="258"/>
      <c r="F20" s="258">
        <v>4</v>
      </c>
      <c r="G20" s="258">
        <v>0.6</v>
      </c>
      <c r="H20" s="117" t="s">
        <v>269</v>
      </c>
    </row>
    <row r="21" spans="1:8" ht="77.25" customHeight="1">
      <c r="A21" s="280"/>
      <c r="B21" s="283"/>
      <c r="C21" s="117" t="s">
        <v>247</v>
      </c>
      <c r="D21" s="117" t="s">
        <v>275</v>
      </c>
      <c r="E21" s="259"/>
      <c r="F21" s="259"/>
      <c r="G21" s="259"/>
      <c r="H21" s="129" t="s">
        <v>270</v>
      </c>
    </row>
    <row r="22" spans="1:8" ht="87.75" customHeight="1">
      <c r="A22" s="280"/>
      <c r="B22" s="283"/>
      <c r="C22" s="117" t="s">
        <v>278</v>
      </c>
      <c r="D22" s="117" t="s">
        <v>277</v>
      </c>
      <c r="E22" s="259"/>
      <c r="F22" s="259"/>
      <c r="G22" s="259"/>
      <c r="H22" s="129" t="s">
        <v>271</v>
      </c>
    </row>
    <row r="23" spans="1:8" ht="113.25" customHeight="1">
      <c r="A23" s="281"/>
      <c r="B23" s="284"/>
      <c r="C23" s="117" t="s">
        <v>248</v>
      </c>
      <c r="D23" s="117" t="s">
        <v>264</v>
      </c>
      <c r="E23" s="260"/>
      <c r="F23" s="260"/>
      <c r="G23" s="260"/>
      <c r="H23" s="129" t="s">
        <v>210</v>
      </c>
    </row>
    <row r="24" spans="1:8" ht="79.5" customHeight="1">
      <c r="A24" s="261" t="s">
        <v>215</v>
      </c>
      <c r="B24" s="264"/>
      <c r="C24" s="118" t="s">
        <v>250</v>
      </c>
      <c r="D24" s="125" t="s">
        <v>252</v>
      </c>
      <c r="E24" s="248"/>
      <c r="F24" s="248">
        <v>10</v>
      </c>
      <c r="G24" s="248">
        <v>1.7</v>
      </c>
      <c r="H24" s="125" t="s">
        <v>216</v>
      </c>
    </row>
    <row r="25" spans="1:8" ht="82.5" customHeight="1">
      <c r="A25" s="262"/>
      <c r="B25" s="265"/>
      <c r="C25" s="118" t="s">
        <v>251</v>
      </c>
      <c r="D25" s="118" t="s">
        <v>245</v>
      </c>
      <c r="E25" s="249"/>
      <c r="F25" s="249"/>
      <c r="G25" s="249"/>
      <c r="H25" s="248" t="s">
        <v>210</v>
      </c>
    </row>
    <row r="26" spans="1:8" ht="64.5" customHeight="1">
      <c r="A26" s="262"/>
      <c r="B26" s="265"/>
      <c r="C26" s="118" t="s">
        <v>261</v>
      </c>
      <c r="D26" s="118" t="s">
        <v>253</v>
      </c>
      <c r="E26" s="249"/>
      <c r="F26" s="249"/>
      <c r="G26" s="249"/>
      <c r="H26" s="249"/>
    </row>
    <row r="27" spans="1:8" ht="106.5" customHeight="1">
      <c r="A27" s="262"/>
      <c r="B27" s="265"/>
      <c r="C27" s="118" t="s">
        <v>267</v>
      </c>
      <c r="D27" s="267" t="s">
        <v>254</v>
      </c>
      <c r="E27" s="249"/>
      <c r="F27" s="249"/>
      <c r="G27" s="249"/>
      <c r="H27" s="249"/>
    </row>
    <row r="28" spans="1:8" ht="109.5" customHeight="1">
      <c r="A28" s="262"/>
      <c r="B28" s="265"/>
      <c r="C28" s="118" t="s">
        <v>266</v>
      </c>
      <c r="D28" s="268"/>
      <c r="E28" s="249"/>
      <c r="F28" s="249"/>
      <c r="G28" s="249"/>
      <c r="H28" s="249"/>
    </row>
    <row r="29" spans="1:8" ht="28.5" customHeight="1">
      <c r="A29" s="262"/>
      <c r="B29" s="265"/>
      <c r="C29" s="118" t="s">
        <v>223</v>
      </c>
      <c r="D29" s="268"/>
      <c r="E29" s="249"/>
      <c r="F29" s="249"/>
      <c r="G29" s="249"/>
      <c r="H29" s="249"/>
    </row>
    <row r="30" spans="1:8" ht="161.25" customHeight="1">
      <c r="A30" s="263"/>
      <c r="B30" s="266"/>
      <c r="C30" s="118" t="s">
        <v>273</v>
      </c>
      <c r="D30" s="269"/>
      <c r="E30" s="250"/>
      <c r="F30" s="250"/>
      <c r="G30" s="250"/>
      <c r="H30" s="250"/>
    </row>
  </sheetData>
  <sheetProtection/>
  <mergeCells count="38">
    <mergeCell ref="H7:H10"/>
    <mergeCell ref="H14:H19"/>
    <mergeCell ref="H25:H30"/>
    <mergeCell ref="A14:A19"/>
    <mergeCell ref="B14:B19"/>
    <mergeCell ref="E14:E19"/>
    <mergeCell ref="F14:F19"/>
    <mergeCell ref="G14:G19"/>
    <mergeCell ref="A20:A23"/>
    <mergeCell ref="B20:B23"/>
    <mergeCell ref="E20:E23"/>
    <mergeCell ref="F20:F23"/>
    <mergeCell ref="G20:G23"/>
    <mergeCell ref="A24:A30"/>
    <mergeCell ref="B24:B30"/>
    <mergeCell ref="D27:D30"/>
    <mergeCell ref="E24:E30"/>
    <mergeCell ref="F24:F30"/>
    <mergeCell ref="A4:A5"/>
    <mergeCell ref="A6:A10"/>
    <mergeCell ref="D8:D10"/>
    <mergeCell ref="C9:C10"/>
    <mergeCell ref="E6:E10"/>
    <mergeCell ref="G24:G30"/>
    <mergeCell ref="A11:A13"/>
    <mergeCell ref="E11:E13"/>
    <mergeCell ref="F11:F13"/>
    <mergeCell ref="G11:G13"/>
    <mergeCell ref="B12:B13"/>
    <mergeCell ref="A2:N2"/>
    <mergeCell ref="C12:C13"/>
    <mergeCell ref="H4:H5"/>
    <mergeCell ref="F6:F10"/>
    <mergeCell ref="G6:G10"/>
    <mergeCell ref="C4:C5"/>
    <mergeCell ref="E4:E5"/>
    <mergeCell ref="F4:F5"/>
    <mergeCell ref="G4:G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cab37</dc:creator>
  <cp:keywords/>
  <dc:description/>
  <cp:lastModifiedBy>Office_2016_1</cp:lastModifiedBy>
  <cp:lastPrinted>2019-07-01T04:30:24Z</cp:lastPrinted>
  <dcterms:created xsi:type="dcterms:W3CDTF">2009-03-13T02:39:27Z</dcterms:created>
  <dcterms:modified xsi:type="dcterms:W3CDTF">2019-07-10T08:08:22Z</dcterms:modified>
  <cp:category/>
  <cp:version/>
  <cp:contentType/>
  <cp:contentStatus/>
</cp:coreProperties>
</file>