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40" activeTab="4"/>
  </bookViews>
  <sheets>
    <sheet name="Учебный план очной формы" sheetId="1" r:id="rId1"/>
    <sheet name="График СРС" sheetId="2" r:id="rId2"/>
    <sheet name="Вариативная часть ОПОП" sheetId="3" r:id="rId3"/>
    <sheet name="Промежуточная аттестация " sheetId="4" r:id="rId4"/>
    <sheet name="Учебный план заочной формы" sheetId="5" r:id="rId5"/>
  </sheets>
  <definedNames/>
  <calcPr fullCalcOnLoad="1"/>
</workbook>
</file>

<file path=xl/sharedStrings.xml><?xml version="1.0" encoding="utf-8"?>
<sst xmlns="http://schemas.openxmlformats.org/spreadsheetml/2006/main" count="804" uniqueCount="302">
  <si>
    <t>Всего</t>
  </si>
  <si>
    <t>Индекс</t>
  </si>
  <si>
    <t>Распределение по семестрам</t>
  </si>
  <si>
    <t>Экзамены</t>
  </si>
  <si>
    <t>Курсовые проекты (работы)</t>
  </si>
  <si>
    <t>Зачёты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</si>
  <si>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</si>
  <si>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</si>
  <si>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</si>
  <si>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</si>
  <si>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</si>
  <si>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</si>
  <si>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</si>
  <si>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</si>
  <si>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Основы философии</t>
  </si>
  <si>
    <t>Иностранный язык</t>
  </si>
  <si>
    <t>Математические и общие естественнонаучные дисциплины</t>
  </si>
  <si>
    <t>Математика</t>
  </si>
  <si>
    <t>Педагогика</t>
  </si>
  <si>
    <t>Психология</t>
  </si>
  <si>
    <t>Правовое обеспечение профессиональной деятельности</t>
  </si>
  <si>
    <t>Безопасность жизнедеятельности</t>
  </si>
  <si>
    <t>Максимальная учебная нагрузка студентов</t>
  </si>
  <si>
    <t>Самостоятельная учебная нагрузка студента</t>
  </si>
  <si>
    <t>Обязательные учебные занятия</t>
  </si>
  <si>
    <t>в том числе</t>
  </si>
  <si>
    <t>Распределение по курсам и семестрам</t>
  </si>
  <si>
    <t>1 курс</t>
  </si>
  <si>
    <t>2 курс</t>
  </si>
  <si>
    <t>1 сем</t>
  </si>
  <si>
    <t>2 сем</t>
  </si>
  <si>
    <t>16нед</t>
  </si>
  <si>
    <t>лаб. и практ. занятия</t>
  </si>
  <si>
    <t>Промежуточная аттестация</t>
  </si>
  <si>
    <t>Защита выпускной квалификационной работы</t>
  </si>
  <si>
    <t>История</t>
  </si>
  <si>
    <t>Общий гуманитарный и социально-экономический цикл</t>
  </si>
  <si>
    <t>Наименование дисциплины, междисциплинарного курса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</si>
  <si>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</si>
  <si>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</si>
  <si>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</si>
  <si>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</si>
  <si>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</si>
  <si>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</si>
  <si>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</si>
  <si>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</si>
  <si>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</si>
  <si>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</si>
  <si>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Профессиональные модули</t>
  </si>
  <si>
    <t>ПМ.00</t>
  </si>
  <si>
    <t>МДК.01.01</t>
  </si>
  <si>
    <t>МДК.03.01</t>
  </si>
  <si>
    <t xml:space="preserve">Учебная практика </t>
  </si>
  <si>
    <t>Производственная практика (преддипломная)</t>
  </si>
  <si>
    <t>ПДП.00</t>
  </si>
  <si>
    <t>ПА.00</t>
  </si>
  <si>
    <t>ГИА.00</t>
  </si>
  <si>
    <t>Государственная (итоговая) аттестация</t>
  </si>
  <si>
    <t>ГИА.01</t>
  </si>
  <si>
    <t>ГИА.02</t>
  </si>
  <si>
    <t>Подготовка выпускной квалификационной работы</t>
  </si>
  <si>
    <t xml:space="preserve">4 нед. </t>
  </si>
  <si>
    <t>6 нед.</t>
  </si>
  <si>
    <t>4 нед.</t>
  </si>
  <si>
    <t>2 нед.</t>
  </si>
  <si>
    <t>Психология общения</t>
  </si>
  <si>
    <t>ОГСЭ.05</t>
  </si>
  <si>
    <t>МДК.02.01</t>
  </si>
  <si>
    <t>5 нед.</t>
  </si>
  <si>
    <t>Физкультура*</t>
  </si>
  <si>
    <t>теоретич</t>
  </si>
  <si>
    <t>3 курс</t>
  </si>
  <si>
    <t>2к</t>
  </si>
  <si>
    <t>всего</t>
  </si>
  <si>
    <t xml:space="preserve">в том числе </t>
  </si>
  <si>
    <t>4 нед</t>
  </si>
  <si>
    <t>5 нед</t>
  </si>
  <si>
    <t>6 нед</t>
  </si>
  <si>
    <t>2 нед</t>
  </si>
  <si>
    <t>ФГОС СПО</t>
  </si>
  <si>
    <t>Фактически</t>
  </si>
  <si>
    <t>Возрастная анатомия, физиология и гигиена</t>
  </si>
  <si>
    <t>Теоретические основы дошкольного образования</t>
  </si>
  <si>
    <t>Медико-биологические и социальные основы здоровья</t>
  </si>
  <si>
    <t>МДК.01.02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</si>
  <si>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</si>
  <si>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</si>
  <si>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совершенствованию двигательных умений и навыков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</si>
  <si>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</si>
  <si>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</si>
  <si>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</si>
  <si>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</si>
  <si>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</si>
  <si>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</si>
  <si>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</si>
  <si>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>МДК.02.05</t>
  </si>
  <si>
    <t>Теория  и методика музыкального воспитания с практикумом</t>
  </si>
  <si>
    <t>МДК.02.06</t>
  </si>
  <si>
    <t>Психолого-педагогические основы организации общения детей дошкольного возраста</t>
  </si>
  <si>
    <t>Теоретические основы организации обучения в разных возрастных группах</t>
  </si>
  <si>
    <t>МДК.03.02</t>
  </si>
  <si>
    <t>Теория и методика развития речи у детей</t>
  </si>
  <si>
    <t>МДК.03.03</t>
  </si>
  <si>
    <t>Теория и методика экологического образования дошкольников</t>
  </si>
  <si>
    <t>МДК.03.04</t>
  </si>
  <si>
    <t>Теория и методика математического развития</t>
  </si>
  <si>
    <t>МДК.04.01</t>
  </si>
  <si>
    <t>Теоретические и методические основы взаимодействия воспитателя с родителями и сотрудниками дошкольного образовательного учреждения</t>
  </si>
  <si>
    <t>Теоретические и прикладные аспекты методической работы воспитателя детей дошкольного возраста</t>
  </si>
  <si>
    <t>ПМ.01</t>
  </si>
  <si>
    <t>Организация мероприятий, направленных на укрепление здоровья ребенка и его физическое развитие</t>
  </si>
  <si>
    <t>ПМ.02</t>
  </si>
  <si>
    <t>Организация различных видов деятельности и общения детей</t>
  </si>
  <si>
    <t>ПМ.03</t>
  </si>
  <si>
    <t>Организация занятий по основным общеобразовательным программам дошкольного образования</t>
  </si>
  <si>
    <t>ПМ.04</t>
  </si>
  <si>
    <t>Взаимодействие с родителями и сотрудниками образовательного учреждения</t>
  </si>
  <si>
    <t>Мировая художественная культура</t>
  </si>
  <si>
    <t xml:space="preserve">Культура речи с практикумом по современному русскому языку </t>
  </si>
  <si>
    <t>3 сем</t>
  </si>
  <si>
    <t>4 сем</t>
  </si>
  <si>
    <t>5 сем</t>
  </si>
  <si>
    <t>6 сем</t>
  </si>
  <si>
    <t>История и культура Красноярского края</t>
  </si>
  <si>
    <t>ОП.06</t>
  </si>
  <si>
    <t>ОП.07*</t>
  </si>
  <si>
    <t>Детская литература с практикумом по выразительному чтению</t>
  </si>
  <si>
    <t>МДК. 3.05*</t>
  </si>
  <si>
    <t>Музыка с практикумом хорового пения</t>
  </si>
  <si>
    <t>Основы специальной психологии и педагогики</t>
  </si>
  <si>
    <t>ОП.08*</t>
  </si>
  <si>
    <t>Менеджмент</t>
  </si>
  <si>
    <t>3д</t>
  </si>
  <si>
    <t>2д</t>
  </si>
  <si>
    <t>6д</t>
  </si>
  <si>
    <t>ПМ.05</t>
  </si>
  <si>
    <t>Практикум игры на детских музыкальных инструментах</t>
  </si>
  <si>
    <t>МДК.02.08*</t>
  </si>
  <si>
    <t>МДК.02.07*</t>
  </si>
  <si>
    <t>ОГСЭ.09*</t>
  </si>
  <si>
    <t>ОГСЭ.08*</t>
  </si>
  <si>
    <t>ОГСЭ.07*</t>
  </si>
  <si>
    <t>ОГСЭ.06*</t>
  </si>
  <si>
    <t>22 нед</t>
  </si>
  <si>
    <t>15 нед</t>
  </si>
  <si>
    <t>19 нед.</t>
  </si>
  <si>
    <t>5д</t>
  </si>
  <si>
    <t>4д</t>
  </si>
  <si>
    <t>12 нед.</t>
  </si>
  <si>
    <t>16 нед</t>
  </si>
  <si>
    <t>Методическое обеспечение образовательного процесса</t>
  </si>
  <si>
    <t>МДК.05.01</t>
  </si>
  <si>
    <t>УП.01</t>
  </si>
  <si>
    <t>ПП.01</t>
  </si>
  <si>
    <t xml:space="preserve">Производственная практика (по профилю специальности) 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</si>
  <si>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</si>
  <si>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</si>
  <si>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</si>
  <si>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</si>
  <si>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</si>
  <si>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</si>
  <si>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</si>
  <si>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</si>
  <si>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на учебную группу по 4 час. на одного обучающегося на каждый учебный год  (всего 100 час.)</t>
    </r>
  </si>
  <si>
    <t xml:space="preserve">ВСЕГО </t>
  </si>
  <si>
    <t>часов на дисциплины  и МДК</t>
  </si>
  <si>
    <t>Государственная итоговая  аттестация</t>
  </si>
  <si>
    <t xml:space="preserve">часов учебной практики </t>
  </si>
  <si>
    <t>часов производственной практики</t>
  </si>
  <si>
    <r>
      <t xml:space="preserve">                                       с </t>
    </r>
    <r>
      <rPr>
        <u val="single"/>
        <sz val="9"/>
        <rFont val="Times New Roman"/>
        <family val="1"/>
      </rPr>
      <t xml:space="preserve">20 апреля по 26 апреля </t>
    </r>
    <r>
      <rPr>
        <sz val="9"/>
        <rFont val="Times New Roman"/>
        <family val="1"/>
      </rPr>
      <t>( 1 нед. )</t>
    </r>
  </si>
  <si>
    <t xml:space="preserve">экзаменов </t>
  </si>
  <si>
    <t xml:space="preserve">                                       с 01  июня  по 14  июня  ( 2  нед. )</t>
  </si>
  <si>
    <t>дифференцированных зачетов</t>
  </si>
  <si>
    <t>1.2 Защита  ВКР    с 15 июня по 27 июня  (2 нед.)</t>
  </si>
  <si>
    <t>зачетов</t>
  </si>
  <si>
    <t xml:space="preserve">недельной  нагрузки  студента </t>
  </si>
  <si>
    <t xml:space="preserve">Недельная нагрузка </t>
  </si>
  <si>
    <t>Самостоятельная учебная нагрузка студента по учебному плану</t>
  </si>
  <si>
    <r>
      <t>1.1 Подготовка   ВКР                   с</t>
    </r>
    <r>
      <rPr>
        <u val="single"/>
        <sz val="9"/>
        <rFont val="Times New Roman"/>
        <family val="1"/>
      </rPr>
      <t xml:space="preserve"> 19 января </t>
    </r>
    <r>
      <rPr>
        <sz val="9"/>
        <rFont val="Times New Roman"/>
        <family val="1"/>
      </rPr>
      <t xml:space="preserve"> по </t>
    </r>
    <r>
      <rPr>
        <u val="single"/>
        <sz val="9"/>
        <rFont val="Times New Roman"/>
        <family val="1"/>
      </rPr>
      <t xml:space="preserve"> 25 января </t>
    </r>
    <r>
      <rPr>
        <sz val="9"/>
        <rFont val="Times New Roman"/>
        <family val="1"/>
      </rPr>
      <t xml:space="preserve">  ( 1 нед.)</t>
    </r>
  </si>
  <si>
    <t>Всего часов СРС обязательной и вариативной части  по циклам ОПОП</t>
  </si>
  <si>
    <t>Максимальная учебная нагрузка</t>
  </si>
  <si>
    <t>Распеределение часов  обязательной и вариативной части  циклов ОПОП</t>
  </si>
  <si>
    <t>Обязательная часть  циклов ОПОП</t>
  </si>
  <si>
    <t>Вариативная  часть  циклов ОПОП</t>
  </si>
  <si>
    <t>аудиторная учебная нагрузка</t>
  </si>
  <si>
    <t xml:space="preserve"> самостоятельная учебная нагрузка</t>
  </si>
  <si>
    <t>самостоятельная  учебная нагрузка</t>
  </si>
  <si>
    <t xml:space="preserve">Всего часов  теоретического обучения по циклам ОПОП  из них: </t>
  </si>
  <si>
    <t>Обязательная часть циклов ОПОП</t>
  </si>
  <si>
    <t>Вариативная часть циклов ОПОП</t>
  </si>
  <si>
    <t>Всего часов обучения обязательной и вариативной части  циклов ОПОП</t>
  </si>
  <si>
    <t>УП.00</t>
  </si>
  <si>
    <t>23 нед.</t>
  </si>
  <si>
    <t>ПП.00</t>
  </si>
  <si>
    <t>Производственная практика (по профилю специальности)</t>
  </si>
  <si>
    <t>6.График  самостоятельной работы студентов по специальности  44.02.01 Дошкольное образование</t>
  </si>
  <si>
    <t>7. Соотношение обязательной и вариативной частей по циклам ОПОП</t>
  </si>
  <si>
    <t>Физкультура</t>
  </si>
  <si>
    <t>2,5д</t>
  </si>
  <si>
    <t>Основы робототехники и  лего-конструирования   с детьми дошкольного возраста</t>
  </si>
  <si>
    <t>1,2,3,4,5,6д</t>
  </si>
  <si>
    <t xml:space="preserve">Всего часов   обучения по циклам ОПОП включая практику   в том числе: </t>
  </si>
  <si>
    <t>МДК.03.05*</t>
  </si>
  <si>
    <t>4д,6д</t>
  </si>
  <si>
    <t>МДК.05.02*</t>
  </si>
  <si>
    <t>6 д</t>
  </si>
  <si>
    <t xml:space="preserve">Практикум по  современным образовательным технологиям </t>
  </si>
  <si>
    <t>МДК.05.03*</t>
  </si>
  <si>
    <t>Технология разработки индивидуальных образовательных маршрутов</t>
  </si>
  <si>
    <t xml:space="preserve"> 5. Рабочий учебный план по специальности  44.02.01 Дошкольное образование очная форма обучения 2017-2020</t>
  </si>
  <si>
    <t xml:space="preserve">№ семестра </t>
  </si>
  <si>
    <t>Зачеты</t>
  </si>
  <si>
    <t>Диференцированные  зачеты</t>
  </si>
  <si>
    <t xml:space="preserve">Экзамены </t>
  </si>
  <si>
    <t>Курсовая работа</t>
  </si>
  <si>
    <t xml:space="preserve">Количество дней на промежуточную аттестацию </t>
  </si>
  <si>
    <t>Объем в неделях</t>
  </si>
  <si>
    <t>Срок проведения</t>
  </si>
  <si>
    <t>1 семестр</t>
  </si>
  <si>
    <t>экзаменационная сессия</t>
  </si>
  <si>
    <t xml:space="preserve">2 семестр </t>
  </si>
  <si>
    <t>3 семестр</t>
  </si>
  <si>
    <t>4 семестр</t>
  </si>
  <si>
    <t>5 семестр</t>
  </si>
  <si>
    <t>6 семестр</t>
  </si>
  <si>
    <t xml:space="preserve">3 неделя марта </t>
  </si>
  <si>
    <t xml:space="preserve">2 неделя марта </t>
  </si>
  <si>
    <t>8. Объем времени на промежуточную аттестацию ОПОП 2017-2020</t>
  </si>
  <si>
    <t>4 неделя октября</t>
  </si>
  <si>
    <t>ОП.01. Педагогика, ОП.02. Психология (комплексный) (288 час. )</t>
  </si>
  <si>
    <t>ОГСЭ.05. Физкультура (64 час.)</t>
  </si>
  <si>
    <t>ОГСЭ.05. Физкультура (88 час.)</t>
  </si>
  <si>
    <t>ОГСЭ.05. Физкультура (60 час.)</t>
  </si>
  <si>
    <t>ОГСЭ.05. Физкультура (76 час.)</t>
  </si>
  <si>
    <t>ОГСЭ.05. Физкультура (48 час.)</t>
  </si>
  <si>
    <t>ОГСЭ.07*Мировая художественная культура (42 час.)</t>
  </si>
  <si>
    <t>ОГСЭ.01 Основы философии (68 час.)</t>
  </si>
  <si>
    <t>ОГСЭ.03 История (68 час.)</t>
  </si>
  <si>
    <t>ОГСЭ.04. Иностранный язык (92 час.)</t>
  </si>
  <si>
    <t>ОГСЭ.06.*Культура речи с практикумом по современному русскому языку (70 час.)</t>
  </si>
  <si>
    <t>ОГСЭ.08.*Музыка с практикумом хорового пения (64 час.)</t>
  </si>
  <si>
    <t>ЕН.01. Математика (81 час.)</t>
  </si>
  <si>
    <t>ЕН.02. Информатика и информационно-коммуникационные технологии в профессиональной деятельности (114 час.)</t>
  </si>
  <si>
    <t>ОГСЭ.09.*История и культура Красноярского края (62 час.)</t>
  </si>
  <si>
    <t>ОП.06. Безопасность жизнедеятельности (105 час.)</t>
  </si>
  <si>
    <t>МДК.01.01. Медико-биологические и социальные основы здоровья (132 час.)</t>
  </si>
  <si>
    <t>ОП.01. Педагогика, ОП.02. Психология (комплексный) (132 час.)</t>
  </si>
  <si>
    <t>ОП.03.Возрастная анатомия, физиология и гигиена (99 час.)</t>
  </si>
  <si>
    <t>МДК.01.02. Теоретические и методические основы физического воспитания и развития детей раннего и дошкольного возраста (99 час.)</t>
  </si>
  <si>
    <t>МДК.02.04 Практикум по художественной обработке материалов и изобразительному искусству (111 час.)</t>
  </si>
  <si>
    <t>УП.01 Учебная практика, ПП.01 Производственная практика (по профилю специальности) (166 час.)</t>
  </si>
  <si>
    <t>ОГСЭ.02. Психология общения (66 час.)</t>
  </si>
  <si>
    <t>ОП.05. Теоретические основы дошкольного образования (86 час.)</t>
  </si>
  <si>
    <t>ПМ.01. Организация мероприятий, направленных на укрепление здоровья ребенка и его физическое развитие   (497 час.)</t>
  </si>
  <si>
    <t>МДК.02.01. Теоретические и методические основы организации игровой деятельности детей раннего и дошкольного возраста (57 час.)</t>
  </si>
  <si>
    <t>МДК.02.02. Теоретические и методические основы организации трудовой деятельности дошкольников (57 час.)</t>
  </si>
  <si>
    <t xml:space="preserve"> МДК.03.03.Теория и методика экологического образования дошкольников (131 час.)</t>
  </si>
  <si>
    <t>МДК.03.06.*Детская литература с практикумом по выразительному чтению (51 час.)</t>
  </si>
  <si>
    <t>МДК.04.01. Теоретические и методические основы взаимодействия воспитателя с родителями и сотрудниками дошкольного образовательного учреждения (102 час.)</t>
  </si>
  <si>
    <t>УП.04 Учебная практика, ПП.04 Производственная практика (по профилю специальности) (14 час.)</t>
  </si>
  <si>
    <t>МДК.03.02. Теория и методика развития речи у детей (216 час.)</t>
  </si>
  <si>
    <t>МДК.02.04. Теория и методика математического развития (159 час.)</t>
  </si>
  <si>
    <t>ПМ.04. Взаимодействие с родителями и сотрудниками образовательного учреждения (116 час.)</t>
  </si>
  <si>
    <t>МДК.03.01. Теоретические основы организации обучения в разных возрастных группах (74 час.)</t>
  </si>
  <si>
    <t>ОГСЭ.04. Иностранный язык (124 час.)</t>
  </si>
  <si>
    <t>ОП.07*Основы специальной психологии и педагогики (96 час.)</t>
  </si>
  <si>
    <t>МДК.02.03.Теоретические и методические основы организации продуктивных видов деятельности детей дошкольного возраста (150 час.)</t>
  </si>
  <si>
    <t>МДК.02.07.* Основы робототехники и  лего-конструирования   с детьми дошкольного возраста (96 час.)</t>
  </si>
  <si>
    <t>МДК.05.01.Теоретические и прикладные аспекты методической работы воспитателя детей дошкольного возраста (192 час.)</t>
  </si>
  <si>
    <t>УП.03Учебная практика, ПП.03 Производственная практика (по профилю специальности) (208 час.)</t>
  </si>
  <si>
    <t>ПМ.03 Организация занятий по основным общеобразовательным программам дошкольного образования (839 час.)</t>
  </si>
  <si>
    <t>МДК.02.05. Теория  и методика музыкального воспитания с практикумом (181 час.)</t>
  </si>
  <si>
    <t>ОП.04. Правовое обеспечение профессиональной деятельности (54 час.)</t>
  </si>
  <si>
    <t>МДК.02.01. Теоретические и методические основы организации игровой деятельности детей раннего и дошкольного возраста (132 час.)</t>
  </si>
  <si>
    <t>МДК.05.02* Практикум по современным образовательным технологиям,МДК.05.03*Технология разработки индивидуальных образовательных маршрутов (комплексный) (252 час.)</t>
  </si>
  <si>
    <t>УП.02 Учебная практика, ПП.02 Производственная практика (по профилю специальности);  УП.05 Учебная практика, ПП.05 Производственная практика (по профилю специальности) (комплексный) (440 час.)</t>
  </si>
  <si>
    <t>ОП.08.* Менеджмент (72 час.)</t>
  </si>
  <si>
    <t>МДК.02.06. Психолого-педагогические основы организации общения детей дошкольного возраста (90 час.)</t>
  </si>
  <si>
    <t>ПМ.02. Организация различных видов деятельности и общения детей (1300 час.)</t>
  </si>
  <si>
    <t>ПМ.05. Методическое обеспечение образовательного процесса (537 час.)</t>
  </si>
  <si>
    <t>МДК.02.08*Практикум игры на детских музыкальных инструментах (79 час.)</t>
  </si>
  <si>
    <t>МДК.01.02.Теоретические и методические основы физического воспитания и развития детей раннего и дошкольного возраста МДК.01.03.Практикум по совершенствованию двигательных умений и навыков (комплексный) (100 час.)</t>
  </si>
  <si>
    <t>1д</t>
  </si>
  <si>
    <t xml:space="preserve">1 неделя октября </t>
  </si>
  <si>
    <t xml:space="preserve">Всего часов   обучения по циклам ОПОП включая практику  в том числе: </t>
  </si>
  <si>
    <t>8д</t>
  </si>
  <si>
    <t>7д</t>
  </si>
  <si>
    <t>Основы робототехники и лего-конструирования с детьми дошкольного возраста</t>
  </si>
  <si>
    <t>4д,5д</t>
  </si>
  <si>
    <t>5д,6д</t>
  </si>
  <si>
    <t>2,4,6д</t>
  </si>
  <si>
    <t>2,3,5</t>
  </si>
  <si>
    <t>4д, 6д</t>
  </si>
  <si>
    <t>Установочные</t>
  </si>
  <si>
    <t>20 дн.</t>
  </si>
  <si>
    <t>15 дн.</t>
  </si>
  <si>
    <t>22 дн.</t>
  </si>
  <si>
    <t>8 сем</t>
  </si>
  <si>
    <t>7 сем</t>
  </si>
  <si>
    <t>Контрольная работа</t>
  </si>
  <si>
    <t>4 курс</t>
  </si>
  <si>
    <t xml:space="preserve"> 5. Рабочий учебный план по специальности  44.02.01 Дошкольное образование заочная форма обучения 2017-2021 гр.17,27,37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</si>
</sst>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dd&quot;,&quot;\ d\ mmmm\ yyyy\ &quot;г.&quot;"/>
    <numFmt numFmtId="177" formatCode="0.000"/>
  </numFmts>
  <fonts count="54">
    <font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 textRotation="90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/>
    </xf>
    <xf numFmtId="0" fontId="5" fillId="34" borderId="12" xfId="0" applyFont="1" applyFill="1" applyBorder="1" applyAlignment="1">
      <alignment/>
    </xf>
    <xf numFmtId="0" fontId="5" fillId="34" borderId="10" xfId="0" applyFont="1" applyFill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/>
    </xf>
    <xf numFmtId="0" fontId="6" fillId="33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left"/>
    </xf>
    <xf numFmtId="0" fontId="6" fillId="0" borderId="12" xfId="0" applyFont="1" applyBorder="1" applyAlignment="1">
      <alignment horizontal="justify" vertical="top"/>
    </xf>
    <xf numFmtId="0" fontId="5" fillId="33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/>
    </xf>
    <xf numFmtId="0" fontId="1" fillId="0" borderId="10" xfId="0" applyFont="1" applyBorder="1" applyAlignment="1">
      <alignment vertical="center" textRotation="90"/>
    </xf>
    <xf numFmtId="0" fontId="6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textRotation="90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textRotation="90"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textRotation="90"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textRotation="90"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textRotation="90"/>
    </xf>
    <xf numFmtId="0" fontId="5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0" fontId="5" fillId="0" borderId="1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2" fillId="39" borderId="10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10" fillId="33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justify" vertical="center"/>
    </xf>
    <xf numFmtId="0" fontId="6" fillId="19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4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0" fillId="41" borderId="10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0" fillId="41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horizontal="left" vertical="top" wrapText="1"/>
    </xf>
    <xf numFmtId="0" fontId="0" fillId="7" borderId="1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7" borderId="13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/>
    </xf>
    <xf numFmtId="0" fontId="6" fillId="0" borderId="12" xfId="0" applyFont="1" applyBorder="1" applyAlignment="1">
      <alignment vertical="center" textRotation="90"/>
    </xf>
    <xf numFmtId="0" fontId="6" fillId="0" borderId="14" xfId="0" applyFont="1" applyBorder="1" applyAlignment="1">
      <alignment vertical="center" textRotation="90"/>
    </xf>
    <xf numFmtId="0" fontId="6" fillId="0" borderId="13" xfId="0" applyFont="1" applyBorder="1" applyAlignment="1">
      <alignment vertical="center" textRotation="90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20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39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8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textRotation="90"/>
    </xf>
    <xf numFmtId="0" fontId="3" fillId="39" borderId="10" xfId="0" applyFont="1" applyFill="1" applyBorder="1" applyAlignment="1">
      <alignment horizontal="center" textRotation="90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35" borderId="10" xfId="0" applyFont="1" applyFill="1" applyBorder="1" applyAlignment="1">
      <alignment horizontal="center" textRotation="90"/>
    </xf>
    <xf numFmtId="0" fontId="0" fillId="0" borderId="18" xfId="0" applyBorder="1" applyAlignment="1">
      <alignment horizontal="left"/>
    </xf>
    <xf numFmtId="0" fontId="5" fillId="35" borderId="10" xfId="0" applyFont="1" applyFill="1" applyBorder="1" applyAlignment="1">
      <alignment horizontal="center" textRotation="90"/>
    </xf>
    <xf numFmtId="0" fontId="5" fillId="36" borderId="10" xfId="0" applyFont="1" applyFill="1" applyBorder="1" applyAlignment="1">
      <alignment horizontal="center" textRotation="90"/>
    </xf>
    <xf numFmtId="0" fontId="5" fillId="37" borderId="10" xfId="0" applyFont="1" applyFill="1" applyBorder="1" applyAlignment="1">
      <alignment horizontal="center" textRotation="90"/>
    </xf>
    <xf numFmtId="0" fontId="5" fillId="38" borderId="10" xfId="0" applyFont="1" applyFill="1" applyBorder="1" applyAlignment="1">
      <alignment horizontal="center" textRotation="90"/>
    </xf>
    <xf numFmtId="0" fontId="5" fillId="39" borderId="10" xfId="0" applyFont="1" applyFill="1" applyBorder="1" applyAlignment="1">
      <alignment horizontal="center" textRotation="90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13" fillId="0" borderId="18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2" borderId="12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0" fillId="41" borderId="12" xfId="0" applyFont="1" applyFill="1" applyBorder="1" applyAlignment="1">
      <alignment horizontal="left" vertical="top" wrapText="1"/>
    </xf>
    <xf numFmtId="0" fontId="0" fillId="41" borderId="13" xfId="0" applyFont="1" applyFill="1" applyBorder="1" applyAlignment="1">
      <alignment horizontal="left" vertical="top" wrapText="1"/>
    </xf>
    <xf numFmtId="0" fontId="0" fillId="41" borderId="12" xfId="0" applyFill="1" applyBorder="1" applyAlignment="1">
      <alignment horizontal="center" vertical="top" wrapText="1"/>
    </xf>
    <xf numFmtId="0" fontId="0" fillId="41" borderId="13" xfId="0" applyFill="1" applyBorder="1" applyAlignment="1">
      <alignment horizontal="center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0" fontId="0" fillId="41" borderId="12" xfId="0" applyFill="1" applyBorder="1" applyAlignment="1">
      <alignment horizontal="left" vertical="top" wrapText="1"/>
    </xf>
    <xf numFmtId="0" fontId="0" fillId="41" borderId="13" xfId="0" applyFill="1" applyBorder="1" applyAlignment="1">
      <alignment horizontal="left" vertical="top" wrapText="1"/>
    </xf>
    <xf numFmtId="0" fontId="0" fillId="5" borderId="12" xfId="0" applyFont="1" applyFill="1" applyBorder="1" applyAlignment="1">
      <alignment horizontal="left" vertical="top" wrapText="1"/>
    </xf>
    <xf numFmtId="0" fontId="0" fillId="5" borderId="13" xfId="0" applyFont="1" applyFill="1" applyBorder="1" applyAlignment="1">
      <alignment horizontal="left" vertical="top" wrapText="1"/>
    </xf>
    <xf numFmtId="0" fontId="0" fillId="5" borderId="14" xfId="0" applyFont="1" applyFill="1" applyBorder="1" applyAlignment="1">
      <alignment horizontal="left" vertical="top" wrapText="1"/>
    </xf>
    <xf numFmtId="0" fontId="0" fillId="5" borderId="12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left" vertical="top" wrapText="1"/>
    </xf>
    <xf numFmtId="0" fontId="0" fillId="7" borderId="12" xfId="0" applyFont="1" applyFill="1" applyBorder="1" applyAlignment="1">
      <alignment horizontal="left" vertical="top" wrapText="1"/>
    </xf>
    <xf numFmtId="0" fontId="0" fillId="7" borderId="13" xfId="0" applyFont="1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24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6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22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5" fillId="0" borderId="2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4" fillId="0" borderId="24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3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14" fillId="0" borderId="22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6" borderId="10" xfId="0" applyFont="1" applyFill="1" applyBorder="1" applyAlignment="1">
      <alignment horizontal="left" vertical="top"/>
    </xf>
    <xf numFmtId="0" fontId="3" fillId="19" borderId="10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vertical="top"/>
    </xf>
    <xf numFmtId="0" fontId="5" fillId="19" borderId="10" xfId="0" applyFont="1" applyFill="1" applyBorder="1" applyAlignment="1">
      <alignment horizontal="left" vertical="top"/>
    </xf>
    <xf numFmtId="0" fontId="5" fillId="36" borderId="10" xfId="0" applyFont="1" applyFill="1" applyBorder="1" applyAlignment="1">
      <alignment horizontal="left" vertical="top"/>
    </xf>
    <xf numFmtId="0" fontId="5" fillId="35" borderId="10" xfId="0" applyFont="1" applyFill="1" applyBorder="1" applyAlignment="1">
      <alignment horizontal="left" vertical="top"/>
    </xf>
    <xf numFmtId="0" fontId="3" fillId="6" borderId="10" xfId="0" applyFont="1" applyFill="1" applyBorder="1" applyAlignment="1">
      <alignment horizontal="left" vertical="top" wrapText="1"/>
    </xf>
    <xf numFmtId="0" fontId="3" fillId="19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justify" vertical="top"/>
    </xf>
    <xf numFmtId="0" fontId="5" fillId="34" borderId="13" xfId="0" applyFont="1" applyFill="1" applyBorder="1" applyAlignment="1">
      <alignment horizontal="justify" vertical="center"/>
    </xf>
    <xf numFmtId="0" fontId="5" fillId="34" borderId="14" xfId="0" applyFont="1" applyFill="1" applyBorder="1" applyAlignment="1">
      <alignment/>
    </xf>
    <xf numFmtId="0" fontId="3" fillId="19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19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35" borderId="10" xfId="0" applyFont="1" applyFill="1" applyBorder="1" applyAlignment="1">
      <alignment horizontal="left"/>
    </xf>
    <xf numFmtId="0" fontId="5" fillId="19" borderId="13" xfId="0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5" fillId="19" borderId="12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19" borderId="13" xfId="0" applyFont="1" applyFill="1" applyBorder="1" applyAlignment="1">
      <alignment horizontal="left"/>
    </xf>
    <xf numFmtId="0" fontId="53" fillId="0" borderId="10" xfId="0" applyFont="1" applyBorder="1" applyAlignment="1">
      <alignment/>
    </xf>
    <xf numFmtId="0" fontId="3" fillId="6" borderId="10" xfId="0" applyFont="1" applyFill="1" applyBorder="1" applyAlignment="1">
      <alignment horizontal="left" vertical="top" textRotation="90"/>
    </xf>
    <xf numFmtId="0" fontId="3" fillId="6" borderId="10" xfId="0" applyFont="1" applyFill="1" applyBorder="1" applyAlignment="1">
      <alignment horizontal="left" vertical="top" textRotation="90"/>
    </xf>
    <xf numFmtId="0" fontId="3" fillId="19" borderId="10" xfId="0" applyFont="1" applyFill="1" applyBorder="1" applyAlignment="1">
      <alignment horizontal="left" vertical="top" textRotation="90"/>
    </xf>
    <xf numFmtId="0" fontId="3" fillId="19" borderId="10" xfId="0" applyFont="1" applyFill="1" applyBorder="1" applyAlignment="1">
      <alignment horizontal="left" vertical="top" textRotation="90"/>
    </xf>
    <xf numFmtId="0" fontId="3" fillId="36" borderId="10" xfId="0" applyFont="1" applyFill="1" applyBorder="1" applyAlignment="1">
      <alignment horizontal="left" vertical="top" textRotation="90"/>
    </xf>
    <xf numFmtId="0" fontId="3" fillId="36" borderId="10" xfId="0" applyFont="1" applyFill="1" applyBorder="1" applyAlignment="1">
      <alignment horizontal="left" vertical="top" textRotation="90"/>
    </xf>
    <xf numFmtId="0" fontId="3" fillId="35" borderId="10" xfId="0" applyFont="1" applyFill="1" applyBorder="1" applyAlignment="1">
      <alignment horizontal="left" vertical="top" textRotation="90"/>
    </xf>
    <xf numFmtId="0" fontId="3" fillId="35" borderId="13" xfId="0" applyFont="1" applyFill="1" applyBorder="1" applyAlignment="1">
      <alignment horizontal="left" vertical="top" textRotation="90"/>
    </xf>
    <xf numFmtId="0" fontId="3" fillId="36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textRotation="90"/>
    </xf>
    <xf numFmtId="0" fontId="3" fillId="6" borderId="10" xfId="0" applyFont="1" applyFill="1" applyBorder="1" applyAlignment="1">
      <alignment horizontal="center" vertical="top"/>
    </xf>
    <xf numFmtId="0" fontId="3" fillId="19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top"/>
    </xf>
    <xf numFmtId="0" fontId="3" fillId="35" borderId="16" xfId="0" applyFont="1" applyFill="1" applyBorder="1" applyAlignment="1">
      <alignment horizontal="center" vertical="top"/>
    </xf>
    <xf numFmtId="0" fontId="3" fillId="35" borderId="15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83</xdr:row>
      <xdr:rowOff>123825</xdr:rowOff>
    </xdr:from>
    <xdr:ext cx="409575" cy="95250"/>
    <xdr:sp fLocksText="0">
      <xdr:nvSpPr>
        <xdr:cNvPr id="1" name="TextBox 2"/>
        <xdr:cNvSpPr txBox="1">
          <a:spLocks noChangeArrowheads="1"/>
        </xdr:cNvSpPr>
      </xdr:nvSpPr>
      <xdr:spPr>
        <a:xfrm>
          <a:off x="4410075" y="27536775"/>
          <a:ext cx="409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59</xdr:row>
      <xdr:rowOff>0</xdr:rowOff>
    </xdr:from>
    <xdr:ext cx="400050" cy="95250"/>
    <xdr:sp fLocksText="0">
      <xdr:nvSpPr>
        <xdr:cNvPr id="1" name="TextBox 1"/>
        <xdr:cNvSpPr txBox="1">
          <a:spLocks noChangeArrowheads="1"/>
        </xdr:cNvSpPr>
      </xdr:nvSpPr>
      <xdr:spPr>
        <a:xfrm>
          <a:off x="2971800" y="20735925"/>
          <a:ext cx="400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86</xdr:row>
      <xdr:rowOff>123825</xdr:rowOff>
    </xdr:from>
    <xdr:ext cx="409575" cy="95250"/>
    <xdr:sp fLocksText="0">
      <xdr:nvSpPr>
        <xdr:cNvPr id="1" name="TextBox 1"/>
        <xdr:cNvSpPr txBox="1">
          <a:spLocks noChangeArrowheads="1"/>
        </xdr:cNvSpPr>
      </xdr:nvSpPr>
      <xdr:spPr>
        <a:xfrm>
          <a:off x="4429125" y="30537150"/>
          <a:ext cx="409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0"/>
  <sheetViews>
    <sheetView zoomScalePageLayoutView="0" workbookViewId="0" topLeftCell="A52">
      <selection activeCell="M87" sqref="M87"/>
    </sheetView>
  </sheetViews>
  <sheetFormatPr defaultColWidth="9.00390625" defaultRowHeight="12.75"/>
  <cols>
    <col min="1" max="1" width="9.125" style="3" customWidth="1"/>
    <col min="2" max="2" width="28.00390625" style="2" customWidth="1"/>
    <col min="3" max="4" width="3.75390625" style="0" customWidth="1"/>
    <col min="5" max="5" width="6.25390625" style="0" customWidth="1"/>
    <col min="6" max="6" width="4.875" style="0" customWidth="1"/>
    <col min="7" max="7" width="4.375" style="0" customWidth="1"/>
    <col min="8" max="8" width="4.25390625" style="0" customWidth="1"/>
    <col min="9" max="9" width="5.125" style="0" customWidth="1"/>
    <col min="10" max="10" width="4.875" style="0" customWidth="1"/>
    <col min="11" max="11" width="4.375" style="0" customWidth="1"/>
    <col min="12" max="12" width="5.00390625" style="0" customWidth="1"/>
    <col min="13" max="13" width="5.125" style="0" customWidth="1"/>
    <col min="14" max="14" width="4.75390625" style="0" customWidth="1"/>
    <col min="15" max="15" width="4.625" style="0" customWidth="1"/>
    <col min="16" max="16" width="4.75390625" style="0" customWidth="1"/>
    <col min="17" max="17" width="4.625" style="0" customWidth="1"/>
    <col min="18" max="18" width="4.875" style="0" customWidth="1"/>
    <col min="19" max="19" width="4.625" style="0" customWidth="1"/>
    <col min="20" max="20" width="4.875" style="0" customWidth="1"/>
    <col min="21" max="21" width="4.25390625" style="0" customWidth="1"/>
    <col min="22" max="22" width="4.75390625" style="0" customWidth="1"/>
    <col min="23" max="23" width="4.125" style="0" customWidth="1"/>
    <col min="24" max="24" width="4.625" style="0" customWidth="1"/>
  </cols>
  <sheetData>
    <row r="1" spans="1:22" ht="26.25" customHeight="1">
      <c r="A1" s="187" t="s">
        <v>209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N1" s="189"/>
      <c r="O1" s="189"/>
      <c r="P1" s="189"/>
      <c r="Q1" s="189"/>
      <c r="R1" s="189"/>
      <c r="S1" s="189"/>
      <c r="T1" s="189"/>
      <c r="U1" s="1"/>
      <c r="V1" s="1"/>
    </row>
    <row r="2" spans="1:24" ht="15" customHeight="1">
      <c r="A2" s="190" t="s">
        <v>1</v>
      </c>
      <c r="B2" s="191" t="s">
        <v>37</v>
      </c>
      <c r="C2" s="158" t="s">
        <v>2</v>
      </c>
      <c r="D2" s="159"/>
      <c r="E2" s="159"/>
      <c r="F2" s="195" t="s">
        <v>22</v>
      </c>
      <c r="G2" s="196"/>
      <c r="H2" s="183" t="s">
        <v>23</v>
      </c>
      <c r="I2" s="158" t="s">
        <v>24</v>
      </c>
      <c r="J2" s="159"/>
      <c r="K2" s="159"/>
      <c r="L2" s="159"/>
      <c r="M2" s="201" t="s">
        <v>26</v>
      </c>
      <c r="N2" s="202"/>
      <c r="O2" s="202"/>
      <c r="P2" s="202"/>
      <c r="Q2" s="202"/>
      <c r="R2" s="202"/>
      <c r="S2" s="202"/>
      <c r="T2" s="202"/>
      <c r="U2" s="203"/>
      <c r="V2" s="203"/>
      <c r="W2" s="203"/>
      <c r="X2" s="203"/>
    </row>
    <row r="3" spans="1:24" ht="12.75" customHeight="1">
      <c r="A3" s="190"/>
      <c r="B3" s="191"/>
      <c r="C3" s="160"/>
      <c r="D3" s="161"/>
      <c r="E3" s="161"/>
      <c r="F3" s="197"/>
      <c r="G3" s="198"/>
      <c r="H3" s="183"/>
      <c r="I3" s="160"/>
      <c r="J3" s="161"/>
      <c r="K3" s="161"/>
      <c r="L3" s="161"/>
      <c r="M3" s="171" t="s">
        <v>27</v>
      </c>
      <c r="N3" s="171"/>
      <c r="O3" s="171"/>
      <c r="P3" s="171"/>
      <c r="Q3" s="171" t="s">
        <v>28</v>
      </c>
      <c r="R3" s="171"/>
      <c r="S3" s="171"/>
      <c r="T3" s="171"/>
      <c r="U3" s="171" t="s">
        <v>71</v>
      </c>
      <c r="V3" s="171"/>
      <c r="W3" s="171"/>
      <c r="X3" s="171"/>
    </row>
    <row r="4" spans="1:24" ht="12.75" customHeight="1">
      <c r="A4" s="190"/>
      <c r="B4" s="191"/>
      <c r="C4" s="192" t="s">
        <v>3</v>
      </c>
      <c r="D4" s="144" t="s">
        <v>4</v>
      </c>
      <c r="E4" s="180" t="s">
        <v>5</v>
      </c>
      <c r="F4" s="197"/>
      <c r="G4" s="198"/>
      <c r="H4" s="183"/>
      <c r="I4" s="165" t="s">
        <v>73</v>
      </c>
      <c r="J4" s="166"/>
      <c r="K4" s="172" t="s">
        <v>74</v>
      </c>
      <c r="L4" s="173"/>
      <c r="M4" s="178" t="s">
        <v>29</v>
      </c>
      <c r="N4" s="178"/>
      <c r="O4" s="157" t="s">
        <v>30</v>
      </c>
      <c r="P4" s="157"/>
      <c r="Q4" s="162" t="s">
        <v>119</v>
      </c>
      <c r="R4" s="162"/>
      <c r="S4" s="184" t="s">
        <v>120</v>
      </c>
      <c r="T4" s="184"/>
      <c r="U4" s="157" t="s">
        <v>121</v>
      </c>
      <c r="V4" s="157"/>
      <c r="W4" s="181" t="s">
        <v>122</v>
      </c>
      <c r="X4" s="181"/>
    </row>
    <row r="5" spans="1:24" ht="15" customHeight="1">
      <c r="A5" s="190"/>
      <c r="B5" s="191"/>
      <c r="C5" s="193"/>
      <c r="D5" s="145"/>
      <c r="E5" s="180"/>
      <c r="F5" s="197"/>
      <c r="G5" s="198"/>
      <c r="H5" s="183"/>
      <c r="I5" s="167"/>
      <c r="J5" s="168"/>
      <c r="K5" s="174"/>
      <c r="L5" s="175"/>
      <c r="M5" s="178" t="s">
        <v>31</v>
      </c>
      <c r="N5" s="178"/>
      <c r="O5" s="157" t="s">
        <v>143</v>
      </c>
      <c r="P5" s="157"/>
      <c r="Q5" s="162" t="s">
        <v>144</v>
      </c>
      <c r="R5" s="162"/>
      <c r="S5" s="184" t="s">
        <v>145</v>
      </c>
      <c r="T5" s="184"/>
      <c r="U5" s="157" t="s">
        <v>149</v>
      </c>
      <c r="V5" s="157"/>
      <c r="W5" s="181" t="s">
        <v>148</v>
      </c>
      <c r="X5" s="181"/>
    </row>
    <row r="6" spans="1:24" ht="23.25" customHeight="1">
      <c r="A6" s="190"/>
      <c r="B6" s="191"/>
      <c r="C6" s="193"/>
      <c r="D6" s="145"/>
      <c r="E6" s="180"/>
      <c r="F6" s="199"/>
      <c r="G6" s="200"/>
      <c r="H6" s="183"/>
      <c r="I6" s="169"/>
      <c r="J6" s="170"/>
      <c r="K6" s="176"/>
      <c r="L6" s="177"/>
      <c r="M6" s="204" t="s">
        <v>0</v>
      </c>
      <c r="N6" s="49" t="s">
        <v>25</v>
      </c>
      <c r="O6" s="179" t="s">
        <v>0</v>
      </c>
      <c r="P6" s="54" t="s">
        <v>25</v>
      </c>
      <c r="Q6" s="185" t="s">
        <v>0</v>
      </c>
      <c r="R6" s="59" t="s">
        <v>25</v>
      </c>
      <c r="S6" s="182" t="s">
        <v>0</v>
      </c>
      <c r="T6" s="64" t="s">
        <v>25</v>
      </c>
      <c r="U6" s="179" t="s">
        <v>0</v>
      </c>
      <c r="V6" s="54" t="s">
        <v>25</v>
      </c>
      <c r="W6" s="186" t="s">
        <v>0</v>
      </c>
      <c r="X6" s="69" t="s">
        <v>25</v>
      </c>
    </row>
    <row r="7" spans="1:24" ht="81">
      <c r="A7" s="190"/>
      <c r="B7" s="191"/>
      <c r="C7" s="194"/>
      <c r="D7" s="146"/>
      <c r="E7" s="180"/>
      <c r="F7" s="40" t="s">
        <v>79</v>
      </c>
      <c r="G7" s="13" t="s">
        <v>80</v>
      </c>
      <c r="H7" s="183"/>
      <c r="I7" s="40" t="s">
        <v>79</v>
      </c>
      <c r="J7" s="13" t="s">
        <v>80</v>
      </c>
      <c r="K7" s="13" t="s">
        <v>70</v>
      </c>
      <c r="L7" s="13" t="s">
        <v>32</v>
      </c>
      <c r="M7" s="204"/>
      <c r="N7" s="50" t="s">
        <v>32</v>
      </c>
      <c r="O7" s="179"/>
      <c r="P7" s="55" t="s">
        <v>32</v>
      </c>
      <c r="Q7" s="185"/>
      <c r="R7" s="60" t="s">
        <v>32</v>
      </c>
      <c r="S7" s="182"/>
      <c r="T7" s="65" t="s">
        <v>32</v>
      </c>
      <c r="U7" s="179"/>
      <c r="V7" s="55" t="s">
        <v>32</v>
      </c>
      <c r="W7" s="186"/>
      <c r="X7" s="70" t="s">
        <v>32</v>
      </c>
    </row>
    <row r="8" spans="1:24" s="45" customFormat="1" ht="12.75">
      <c r="A8" s="42">
        <v>1</v>
      </c>
      <c r="B8" s="42">
        <v>2</v>
      </c>
      <c r="C8" s="43">
        <v>3</v>
      </c>
      <c r="D8" s="44">
        <v>4</v>
      </c>
      <c r="E8" s="44">
        <v>5</v>
      </c>
      <c r="F8" s="44">
        <v>7</v>
      </c>
      <c r="G8" s="44">
        <v>8</v>
      </c>
      <c r="H8" s="44">
        <v>9</v>
      </c>
      <c r="I8" s="44">
        <v>10</v>
      </c>
      <c r="J8" s="44">
        <v>11</v>
      </c>
      <c r="K8" s="44">
        <v>12</v>
      </c>
      <c r="L8" s="44">
        <v>13</v>
      </c>
      <c r="M8" s="51">
        <v>14</v>
      </c>
      <c r="N8" s="51">
        <v>15</v>
      </c>
      <c r="O8" s="56">
        <v>16</v>
      </c>
      <c r="P8" s="56">
        <v>17</v>
      </c>
      <c r="Q8" s="61">
        <v>18</v>
      </c>
      <c r="R8" s="61">
        <v>19</v>
      </c>
      <c r="S8" s="66">
        <v>20</v>
      </c>
      <c r="T8" s="66">
        <v>21</v>
      </c>
      <c r="U8" s="56">
        <v>22</v>
      </c>
      <c r="V8" s="56">
        <v>23</v>
      </c>
      <c r="W8" s="71">
        <v>24</v>
      </c>
      <c r="X8" s="71">
        <v>25</v>
      </c>
    </row>
    <row r="9" spans="1:24" ht="24">
      <c r="A9" s="14" t="s">
        <v>6</v>
      </c>
      <c r="B9" s="18" t="s">
        <v>36</v>
      </c>
      <c r="C9" s="74"/>
      <c r="D9" s="17"/>
      <c r="E9" s="17"/>
      <c r="F9" s="17">
        <v>732</v>
      </c>
      <c r="G9" s="17">
        <f>SUM(G10:G18)</f>
        <v>1056</v>
      </c>
      <c r="H9" s="17">
        <f>SUM(H10:H18)</f>
        <v>352</v>
      </c>
      <c r="I9" s="17">
        <v>488</v>
      </c>
      <c r="J9" s="17">
        <f>SUM(J10:J18)</f>
        <v>704</v>
      </c>
      <c r="K9" s="17">
        <f>SUM(K10:K18)</f>
        <v>275</v>
      </c>
      <c r="L9" s="17">
        <f>SUM(N9,P9,R9,T9,V9,X9)</f>
        <v>429</v>
      </c>
      <c r="M9" s="53">
        <f>SUM(M10:M18)</f>
        <v>256</v>
      </c>
      <c r="N9" s="53">
        <f>SUM(N10:N18)</f>
        <v>80</v>
      </c>
      <c r="O9" s="58">
        <f>SUM(O10:O18)</f>
        <v>176</v>
      </c>
      <c r="P9" s="58">
        <f>SUM(P10:P18)</f>
        <v>110</v>
      </c>
      <c r="Q9" s="63">
        <f>Q10+Q11+Q13+Q14</f>
        <v>108</v>
      </c>
      <c r="R9" s="63">
        <f>R11+R13+R14</f>
        <v>75</v>
      </c>
      <c r="S9" s="68">
        <f>S10+S11+S13+S14</f>
        <v>76</v>
      </c>
      <c r="T9" s="68">
        <f>T13+T14</f>
        <v>76</v>
      </c>
      <c r="U9" s="58">
        <f>U13+U14</f>
        <v>64</v>
      </c>
      <c r="V9" s="58">
        <f>V13+V14</f>
        <v>64</v>
      </c>
      <c r="W9" s="73">
        <f>W13+W14</f>
        <v>24</v>
      </c>
      <c r="X9" s="73">
        <f>X13+X14</f>
        <v>24</v>
      </c>
    </row>
    <row r="10" spans="1:24" ht="12.75">
      <c r="A10" s="19" t="s">
        <v>7</v>
      </c>
      <c r="B10" s="20" t="s">
        <v>14</v>
      </c>
      <c r="C10" s="21">
        <v>1</v>
      </c>
      <c r="D10" s="22"/>
      <c r="E10" s="22"/>
      <c r="F10" s="23"/>
      <c r="G10" s="22">
        <f>H10+J10</f>
        <v>68</v>
      </c>
      <c r="H10" s="22">
        <v>20</v>
      </c>
      <c r="I10" s="23">
        <v>48</v>
      </c>
      <c r="J10" s="46">
        <f>M10</f>
        <v>48</v>
      </c>
      <c r="K10" s="22">
        <f>M10</f>
        <v>48</v>
      </c>
      <c r="L10" s="22">
        <v>0</v>
      </c>
      <c r="M10" s="52">
        <v>48</v>
      </c>
      <c r="N10" s="52">
        <v>0</v>
      </c>
      <c r="O10" s="57"/>
      <c r="P10" s="57"/>
      <c r="Q10" s="62"/>
      <c r="R10" s="62"/>
      <c r="S10" s="67"/>
      <c r="T10" s="67"/>
      <c r="U10" s="57"/>
      <c r="V10" s="57"/>
      <c r="W10" s="72"/>
      <c r="X10" s="72"/>
    </row>
    <row r="11" spans="1:24" ht="12.75">
      <c r="A11" s="19" t="s">
        <v>8</v>
      </c>
      <c r="B11" s="20" t="s">
        <v>65</v>
      </c>
      <c r="C11" s="21">
        <v>3</v>
      </c>
      <c r="D11" s="22"/>
      <c r="E11" s="22"/>
      <c r="F11" s="23"/>
      <c r="G11" s="22">
        <f>H11+J11</f>
        <v>66</v>
      </c>
      <c r="H11" s="22">
        <v>18</v>
      </c>
      <c r="I11" s="23">
        <v>48</v>
      </c>
      <c r="J11" s="46">
        <f>Q11</f>
        <v>48</v>
      </c>
      <c r="K11" s="22">
        <v>33</v>
      </c>
      <c r="L11" s="22">
        <f>R11</f>
        <v>15</v>
      </c>
      <c r="M11" s="52"/>
      <c r="N11" s="52"/>
      <c r="O11" s="57"/>
      <c r="P11" s="57"/>
      <c r="Q11" s="62">
        <v>48</v>
      </c>
      <c r="R11" s="62">
        <v>15</v>
      </c>
      <c r="S11" s="67"/>
      <c r="T11" s="67"/>
      <c r="U11" s="57"/>
      <c r="V11" s="57"/>
      <c r="W11" s="72"/>
      <c r="X11" s="72"/>
    </row>
    <row r="12" spans="1:24" ht="12.75">
      <c r="A12" s="19" t="s">
        <v>9</v>
      </c>
      <c r="B12" s="20" t="s">
        <v>35</v>
      </c>
      <c r="C12" s="21">
        <v>1</v>
      </c>
      <c r="D12" s="22"/>
      <c r="E12" s="22"/>
      <c r="F12" s="23"/>
      <c r="G12" s="22">
        <f>H12+J12</f>
        <v>68</v>
      </c>
      <c r="H12" s="22">
        <v>20</v>
      </c>
      <c r="I12" s="23">
        <v>48</v>
      </c>
      <c r="J12" s="46">
        <f>M12</f>
        <v>48</v>
      </c>
      <c r="K12" s="22">
        <f>J12-N12</f>
        <v>48</v>
      </c>
      <c r="L12" s="22">
        <f>N12</f>
        <v>0</v>
      </c>
      <c r="M12" s="52">
        <v>48</v>
      </c>
      <c r="N12" s="52">
        <v>0</v>
      </c>
      <c r="O12" s="57"/>
      <c r="P12" s="57"/>
      <c r="Q12" s="62"/>
      <c r="R12" s="62"/>
      <c r="S12" s="67"/>
      <c r="T12" s="67"/>
      <c r="U12" s="57"/>
      <c r="V12" s="57"/>
      <c r="W12" s="72"/>
      <c r="X12" s="72"/>
    </row>
    <row r="13" spans="1:24" ht="12.75">
      <c r="A13" s="19" t="s">
        <v>10</v>
      </c>
      <c r="B13" s="20" t="s">
        <v>15</v>
      </c>
      <c r="C13" s="21"/>
      <c r="D13" s="22"/>
      <c r="E13" s="77" t="s">
        <v>198</v>
      </c>
      <c r="F13" s="23"/>
      <c r="G13" s="22">
        <f>H13+J13</f>
        <v>216</v>
      </c>
      <c r="H13" s="22">
        <v>40</v>
      </c>
      <c r="I13" s="23">
        <v>172</v>
      </c>
      <c r="J13" s="46">
        <f>M13+O13+Q13+S13+U13+W13</f>
        <v>176</v>
      </c>
      <c r="K13" s="22">
        <v>0</v>
      </c>
      <c r="L13" s="22">
        <v>176</v>
      </c>
      <c r="M13" s="52">
        <v>32</v>
      </c>
      <c r="N13" s="52">
        <v>32</v>
      </c>
      <c r="O13" s="57">
        <v>44</v>
      </c>
      <c r="P13" s="57">
        <v>44</v>
      </c>
      <c r="Q13" s="62">
        <v>30</v>
      </c>
      <c r="R13" s="62">
        <v>30</v>
      </c>
      <c r="S13" s="67">
        <v>38</v>
      </c>
      <c r="T13" s="67">
        <v>38</v>
      </c>
      <c r="U13" s="57">
        <v>32</v>
      </c>
      <c r="V13" s="57">
        <v>32</v>
      </c>
      <c r="W13" s="72"/>
      <c r="X13" s="72"/>
    </row>
    <row r="14" spans="1:24" ht="18" customHeight="1">
      <c r="A14" s="19" t="s">
        <v>66</v>
      </c>
      <c r="B14" s="20" t="s">
        <v>197</v>
      </c>
      <c r="C14" s="21"/>
      <c r="D14" s="22"/>
      <c r="E14" s="22" t="s">
        <v>200</v>
      </c>
      <c r="F14" s="23"/>
      <c r="G14" s="22">
        <v>400</v>
      </c>
      <c r="H14" s="22">
        <v>200</v>
      </c>
      <c r="I14" s="23">
        <v>172</v>
      </c>
      <c r="J14" s="46">
        <v>200</v>
      </c>
      <c r="K14" s="22">
        <v>0</v>
      </c>
      <c r="L14" s="22">
        <v>200</v>
      </c>
      <c r="M14" s="52">
        <v>32</v>
      </c>
      <c r="N14" s="52">
        <v>32</v>
      </c>
      <c r="O14" s="57">
        <v>44</v>
      </c>
      <c r="P14" s="57">
        <v>44</v>
      </c>
      <c r="Q14" s="62">
        <v>30</v>
      </c>
      <c r="R14" s="62">
        <v>30</v>
      </c>
      <c r="S14" s="67">
        <v>38</v>
      </c>
      <c r="T14" s="67">
        <v>38</v>
      </c>
      <c r="U14" s="57">
        <v>32</v>
      </c>
      <c r="V14" s="57">
        <v>32</v>
      </c>
      <c r="W14" s="72">
        <v>24</v>
      </c>
      <c r="X14" s="72">
        <v>24</v>
      </c>
    </row>
    <row r="15" spans="1:24" ht="24.75" customHeight="1">
      <c r="A15" s="19" t="s">
        <v>142</v>
      </c>
      <c r="B15" s="20" t="s">
        <v>118</v>
      </c>
      <c r="C15" s="21"/>
      <c r="D15" s="22"/>
      <c r="E15" s="35">
        <v>2</v>
      </c>
      <c r="F15" s="23"/>
      <c r="G15" s="22">
        <v>70</v>
      </c>
      <c r="H15" s="22">
        <v>16</v>
      </c>
      <c r="I15" s="23"/>
      <c r="J15" s="46">
        <v>54</v>
      </c>
      <c r="K15" s="22">
        <v>54</v>
      </c>
      <c r="L15" s="22">
        <v>0</v>
      </c>
      <c r="M15" s="52">
        <v>32</v>
      </c>
      <c r="N15" s="52">
        <v>0</v>
      </c>
      <c r="O15" s="57">
        <v>22</v>
      </c>
      <c r="P15" s="57">
        <v>0</v>
      </c>
      <c r="Q15" s="62"/>
      <c r="R15" s="62"/>
      <c r="S15" s="67"/>
      <c r="T15" s="67"/>
      <c r="U15" s="57"/>
      <c r="V15" s="57"/>
      <c r="W15" s="72"/>
      <c r="X15" s="72"/>
    </row>
    <row r="16" spans="1:24" ht="15" customHeight="1">
      <c r="A16" s="19" t="s">
        <v>141</v>
      </c>
      <c r="B16" s="20" t="s">
        <v>117</v>
      </c>
      <c r="C16" s="21"/>
      <c r="D16" s="22"/>
      <c r="E16" s="35" t="s">
        <v>282</v>
      </c>
      <c r="F16" s="23"/>
      <c r="G16" s="22">
        <v>42</v>
      </c>
      <c r="H16" s="22">
        <v>10</v>
      </c>
      <c r="I16" s="23"/>
      <c r="J16" s="46">
        <v>32</v>
      </c>
      <c r="K16" s="22">
        <v>32</v>
      </c>
      <c r="L16" s="22">
        <v>0</v>
      </c>
      <c r="M16" s="52">
        <v>32</v>
      </c>
      <c r="N16" s="52">
        <v>0</v>
      </c>
      <c r="O16" s="57"/>
      <c r="P16" s="57"/>
      <c r="Q16" s="62"/>
      <c r="R16" s="62"/>
      <c r="S16" s="67"/>
      <c r="T16" s="67"/>
      <c r="U16" s="57"/>
      <c r="V16" s="57"/>
      <c r="W16" s="72"/>
      <c r="X16" s="72"/>
    </row>
    <row r="17" spans="1:24" ht="24" customHeight="1">
      <c r="A17" s="19" t="s">
        <v>140</v>
      </c>
      <c r="B17" s="24" t="s">
        <v>128</v>
      </c>
      <c r="C17" s="46"/>
      <c r="D17" s="46"/>
      <c r="E17" s="46">
        <v>2</v>
      </c>
      <c r="F17" s="47"/>
      <c r="G17" s="46">
        <v>64</v>
      </c>
      <c r="H17" s="46">
        <v>10</v>
      </c>
      <c r="I17" s="47"/>
      <c r="J17" s="48">
        <v>54</v>
      </c>
      <c r="K17" s="46">
        <v>16</v>
      </c>
      <c r="L17" s="46">
        <v>38</v>
      </c>
      <c r="M17" s="52">
        <v>32</v>
      </c>
      <c r="N17" s="52">
        <v>16</v>
      </c>
      <c r="O17" s="57">
        <v>22</v>
      </c>
      <c r="P17" s="57">
        <v>22</v>
      </c>
      <c r="Q17" s="62"/>
      <c r="R17" s="62"/>
      <c r="S17" s="67"/>
      <c r="T17" s="67"/>
      <c r="U17" s="57"/>
      <c r="V17" s="57"/>
      <c r="W17" s="72"/>
      <c r="X17" s="72"/>
    </row>
    <row r="18" spans="1:24" ht="24" customHeight="1">
      <c r="A18" s="19" t="s">
        <v>139</v>
      </c>
      <c r="B18" s="24" t="s">
        <v>123</v>
      </c>
      <c r="C18" s="46"/>
      <c r="D18" s="46"/>
      <c r="E18" s="46" t="s">
        <v>133</v>
      </c>
      <c r="F18" s="47"/>
      <c r="G18" s="46">
        <v>62</v>
      </c>
      <c r="H18" s="46">
        <v>18</v>
      </c>
      <c r="I18" s="47"/>
      <c r="J18" s="48">
        <v>44</v>
      </c>
      <c r="K18" s="46">
        <v>44</v>
      </c>
      <c r="L18" s="46">
        <v>0</v>
      </c>
      <c r="M18" s="52"/>
      <c r="N18" s="52"/>
      <c r="O18" s="57">
        <v>44</v>
      </c>
      <c r="P18" s="57">
        <v>0</v>
      </c>
      <c r="Q18" s="62"/>
      <c r="R18" s="62"/>
      <c r="S18" s="67"/>
      <c r="T18" s="67"/>
      <c r="U18" s="57"/>
      <c r="V18" s="57"/>
      <c r="W18" s="72"/>
      <c r="X18" s="72"/>
    </row>
    <row r="19" spans="1:24" ht="36">
      <c r="A19" s="15" t="s">
        <v>11</v>
      </c>
      <c r="B19" s="18" t="s">
        <v>16</v>
      </c>
      <c r="C19" s="74"/>
      <c r="D19" s="17"/>
      <c r="E19" s="17"/>
      <c r="F19" s="17">
        <v>186</v>
      </c>
      <c r="G19" s="17">
        <f>G20+G21</f>
        <v>195</v>
      </c>
      <c r="H19" s="17">
        <f>H20+H21</f>
        <v>65</v>
      </c>
      <c r="I19" s="17">
        <v>124</v>
      </c>
      <c r="J19" s="17">
        <f>SUM(J20:J21)</f>
        <v>130</v>
      </c>
      <c r="K19" s="17">
        <f aca="true" t="shared" si="0" ref="K19:P19">K20+K21</f>
        <v>72</v>
      </c>
      <c r="L19" s="17">
        <f t="shared" si="0"/>
        <v>58</v>
      </c>
      <c r="M19" s="53">
        <f t="shared" si="0"/>
        <v>64</v>
      </c>
      <c r="N19" s="53">
        <f t="shared" si="0"/>
        <v>32</v>
      </c>
      <c r="O19" s="58">
        <f t="shared" si="0"/>
        <v>66</v>
      </c>
      <c r="P19" s="58">
        <f t="shared" si="0"/>
        <v>26</v>
      </c>
      <c r="Q19" s="63">
        <f aca="true" t="shared" si="1" ref="Q19:X19">Q20+Q21</f>
        <v>0</v>
      </c>
      <c r="R19" s="63">
        <f t="shared" si="1"/>
        <v>0</v>
      </c>
      <c r="S19" s="68">
        <f t="shared" si="1"/>
        <v>0</v>
      </c>
      <c r="T19" s="68">
        <f t="shared" si="1"/>
        <v>0</v>
      </c>
      <c r="U19" s="58">
        <f t="shared" si="1"/>
        <v>0</v>
      </c>
      <c r="V19" s="58">
        <f t="shared" si="1"/>
        <v>0</v>
      </c>
      <c r="W19" s="73">
        <f t="shared" si="1"/>
        <v>0</v>
      </c>
      <c r="X19" s="73">
        <f t="shared" si="1"/>
        <v>0</v>
      </c>
    </row>
    <row r="20" spans="1:24" ht="12.75">
      <c r="A20" s="25" t="s">
        <v>12</v>
      </c>
      <c r="B20" s="24" t="s">
        <v>17</v>
      </c>
      <c r="C20" s="21"/>
      <c r="D20" s="22"/>
      <c r="E20" s="22">
        <v>2</v>
      </c>
      <c r="F20" s="23"/>
      <c r="G20" s="22">
        <f>H20+J20</f>
        <v>81</v>
      </c>
      <c r="H20" s="22">
        <v>27</v>
      </c>
      <c r="I20" s="23"/>
      <c r="J20" s="46">
        <f>M20+O20</f>
        <v>54</v>
      </c>
      <c r="K20" s="22">
        <v>34</v>
      </c>
      <c r="L20" s="22">
        <v>20</v>
      </c>
      <c r="M20" s="52">
        <v>32</v>
      </c>
      <c r="N20" s="52">
        <v>16</v>
      </c>
      <c r="O20" s="57">
        <v>22</v>
      </c>
      <c r="P20" s="57">
        <v>4</v>
      </c>
      <c r="Q20" s="62"/>
      <c r="R20" s="62"/>
      <c r="S20" s="67"/>
      <c r="T20" s="67"/>
      <c r="U20" s="57"/>
      <c r="V20" s="57"/>
      <c r="W20" s="72"/>
      <c r="X20" s="72"/>
    </row>
    <row r="21" spans="1:24" ht="39" customHeight="1">
      <c r="A21" s="25" t="s">
        <v>13</v>
      </c>
      <c r="B21" s="24" t="s">
        <v>38</v>
      </c>
      <c r="C21" s="21"/>
      <c r="D21" s="22"/>
      <c r="E21" s="22">
        <v>2</v>
      </c>
      <c r="F21" s="23"/>
      <c r="G21" s="22">
        <f>H21+J21</f>
        <v>114</v>
      </c>
      <c r="H21" s="22">
        <v>38</v>
      </c>
      <c r="I21" s="23"/>
      <c r="J21" s="46">
        <f>M21+O21</f>
        <v>76</v>
      </c>
      <c r="K21" s="22">
        <v>38</v>
      </c>
      <c r="L21" s="22">
        <v>38</v>
      </c>
      <c r="M21" s="52">
        <v>32</v>
      </c>
      <c r="N21" s="52">
        <v>16</v>
      </c>
      <c r="O21" s="57">
        <v>44</v>
      </c>
      <c r="P21" s="57">
        <v>22</v>
      </c>
      <c r="Q21" s="62"/>
      <c r="R21" s="62"/>
      <c r="S21" s="67"/>
      <c r="T21" s="67"/>
      <c r="U21" s="57"/>
      <c r="V21" s="57"/>
      <c r="W21" s="72"/>
      <c r="X21" s="72"/>
    </row>
    <row r="22" spans="1:24" ht="15" customHeight="1">
      <c r="A22" s="15" t="s">
        <v>39</v>
      </c>
      <c r="B22" s="18" t="s">
        <v>40</v>
      </c>
      <c r="C22" s="74"/>
      <c r="D22" s="17"/>
      <c r="E22" s="17"/>
      <c r="F22" s="17">
        <v>2322</v>
      </c>
      <c r="G22" s="17">
        <f>SUM(G23,G32)</f>
        <v>4221</v>
      </c>
      <c r="H22" s="17">
        <f>SUM(H23,H32)</f>
        <v>1131</v>
      </c>
      <c r="I22" s="17">
        <v>1548</v>
      </c>
      <c r="J22" s="17">
        <f aca="true" t="shared" si="2" ref="J22:X22">SUM(J23,J32)</f>
        <v>2262</v>
      </c>
      <c r="K22" s="17">
        <f t="shared" si="2"/>
        <v>1438</v>
      </c>
      <c r="L22" s="17">
        <f t="shared" si="2"/>
        <v>824</v>
      </c>
      <c r="M22" s="53">
        <f t="shared" si="2"/>
        <v>256</v>
      </c>
      <c r="N22" s="53">
        <f t="shared" si="2"/>
        <v>46</v>
      </c>
      <c r="O22" s="58">
        <f t="shared" si="2"/>
        <v>554</v>
      </c>
      <c r="P22" s="58">
        <f t="shared" si="2"/>
        <v>166</v>
      </c>
      <c r="Q22" s="63">
        <f t="shared" si="2"/>
        <v>372</v>
      </c>
      <c r="R22" s="63">
        <f t="shared" si="2"/>
        <v>222</v>
      </c>
      <c r="S22" s="68">
        <f t="shared" si="2"/>
        <v>508</v>
      </c>
      <c r="T22" s="68">
        <f t="shared" si="2"/>
        <v>228</v>
      </c>
      <c r="U22" s="58">
        <f t="shared" si="2"/>
        <v>437</v>
      </c>
      <c r="V22" s="58">
        <f t="shared" si="2"/>
        <v>122</v>
      </c>
      <c r="W22" s="73">
        <f t="shared" si="2"/>
        <v>408</v>
      </c>
      <c r="X22" s="73">
        <f t="shared" si="2"/>
        <v>136</v>
      </c>
    </row>
    <row r="23" spans="1:24" ht="27" customHeight="1">
      <c r="A23" s="15" t="s">
        <v>41</v>
      </c>
      <c r="B23" s="18" t="s">
        <v>42</v>
      </c>
      <c r="C23" s="74"/>
      <c r="D23" s="17"/>
      <c r="E23" s="17"/>
      <c r="F23" s="17">
        <v>558</v>
      </c>
      <c r="G23" s="17">
        <f>SUM(G24:G31)</f>
        <v>932</v>
      </c>
      <c r="H23" s="17">
        <f>SUM(H24:H31)</f>
        <v>311</v>
      </c>
      <c r="I23" s="17">
        <v>372</v>
      </c>
      <c r="J23" s="17">
        <f>SUM(J24:J31)</f>
        <v>621</v>
      </c>
      <c r="K23" s="17">
        <f>SUM(K24:K31)</f>
        <v>529</v>
      </c>
      <c r="L23" s="17">
        <f>SUM(L24:L31)</f>
        <v>92</v>
      </c>
      <c r="M23" s="53">
        <f>M24+M25+M26+M27+M28+M29</f>
        <v>240</v>
      </c>
      <c r="N23" s="53">
        <f>N24+N25+N26+N27+N28+N29</f>
        <v>30</v>
      </c>
      <c r="O23" s="58">
        <f>O24+O25+O26+O27+O28+O29</f>
        <v>176</v>
      </c>
      <c r="P23" s="58">
        <f>P24+P25+P26+P27+P28+P29</f>
        <v>36</v>
      </c>
      <c r="Q23" s="63">
        <f>SUM(Q24:Q31)</f>
        <v>57</v>
      </c>
      <c r="R23" s="63">
        <v>48</v>
      </c>
      <c r="S23" s="68">
        <f aca="true" t="shared" si="3" ref="S23:X23">SUM(S24:S31)</f>
        <v>0</v>
      </c>
      <c r="T23" s="68">
        <f t="shared" si="3"/>
        <v>0</v>
      </c>
      <c r="U23" s="58">
        <f t="shared" si="3"/>
        <v>64</v>
      </c>
      <c r="V23" s="58">
        <f t="shared" si="3"/>
        <v>10</v>
      </c>
      <c r="W23" s="73">
        <f t="shared" si="3"/>
        <v>84</v>
      </c>
      <c r="X23" s="73">
        <f t="shared" si="3"/>
        <v>8</v>
      </c>
    </row>
    <row r="24" spans="1:24" ht="12.75">
      <c r="A24" s="25" t="s">
        <v>43</v>
      </c>
      <c r="B24" s="24" t="s">
        <v>18</v>
      </c>
      <c r="C24" s="163" t="s">
        <v>72</v>
      </c>
      <c r="D24" s="22"/>
      <c r="E24" s="137">
        <v>1</v>
      </c>
      <c r="F24" s="22"/>
      <c r="G24" s="22">
        <v>258</v>
      </c>
      <c r="H24" s="22">
        <v>86</v>
      </c>
      <c r="I24" s="23"/>
      <c r="J24" s="46">
        <f>M24+O24+Q24</f>
        <v>172</v>
      </c>
      <c r="K24" s="22">
        <f>J24-N24-P24</f>
        <v>146</v>
      </c>
      <c r="L24" s="22">
        <f>N24+P24</f>
        <v>26</v>
      </c>
      <c r="M24" s="52">
        <v>128</v>
      </c>
      <c r="N24" s="52">
        <v>16</v>
      </c>
      <c r="O24" s="57">
        <v>44</v>
      </c>
      <c r="P24" s="57">
        <v>10</v>
      </c>
      <c r="Q24" s="62"/>
      <c r="R24" s="62"/>
      <c r="S24" s="67"/>
      <c r="T24" s="67"/>
      <c r="U24" s="57"/>
      <c r="V24" s="57"/>
      <c r="W24" s="72"/>
      <c r="X24" s="72"/>
    </row>
    <row r="25" spans="1:24" ht="18" customHeight="1">
      <c r="A25" s="25" t="s">
        <v>44</v>
      </c>
      <c r="B25" s="24" t="s">
        <v>19</v>
      </c>
      <c r="C25" s="164"/>
      <c r="D25" s="22"/>
      <c r="E25" s="138"/>
      <c r="F25" s="22"/>
      <c r="G25" s="22">
        <v>162</v>
      </c>
      <c r="H25" s="22">
        <v>54</v>
      </c>
      <c r="I25" s="23"/>
      <c r="J25" s="46">
        <f>M25+O25+Q25</f>
        <v>108</v>
      </c>
      <c r="K25" s="22">
        <f>J25-N25-P25</f>
        <v>90</v>
      </c>
      <c r="L25" s="22">
        <f>N25+P25</f>
        <v>18</v>
      </c>
      <c r="M25" s="52">
        <v>64</v>
      </c>
      <c r="N25" s="52">
        <v>8</v>
      </c>
      <c r="O25" s="57">
        <v>44</v>
      </c>
      <c r="P25" s="57">
        <v>10</v>
      </c>
      <c r="Q25" s="62"/>
      <c r="R25" s="62"/>
      <c r="S25" s="67"/>
      <c r="T25" s="67"/>
      <c r="U25" s="57"/>
      <c r="V25" s="57"/>
      <c r="W25" s="72"/>
      <c r="X25" s="72"/>
    </row>
    <row r="26" spans="1:24" ht="24.75" customHeight="1">
      <c r="A26" s="25" t="s">
        <v>45</v>
      </c>
      <c r="B26" s="24" t="s">
        <v>81</v>
      </c>
      <c r="C26" s="21">
        <v>2</v>
      </c>
      <c r="D26" s="22"/>
      <c r="E26" s="80"/>
      <c r="F26" s="22"/>
      <c r="G26" s="22">
        <f>H26+J26</f>
        <v>99</v>
      </c>
      <c r="H26" s="22">
        <v>33</v>
      </c>
      <c r="I26" s="23"/>
      <c r="J26" s="46">
        <v>66</v>
      </c>
      <c r="K26" s="46">
        <v>60</v>
      </c>
      <c r="L26" s="22">
        <v>6</v>
      </c>
      <c r="M26" s="52"/>
      <c r="N26" s="52"/>
      <c r="O26" s="57">
        <v>66</v>
      </c>
      <c r="P26" s="57">
        <v>6</v>
      </c>
      <c r="Q26" s="62"/>
      <c r="R26" s="62"/>
      <c r="S26" s="67"/>
      <c r="T26" s="67"/>
      <c r="U26" s="57"/>
      <c r="V26" s="57"/>
      <c r="W26" s="72"/>
      <c r="X26" s="72"/>
    </row>
    <row r="27" spans="1:24" ht="23.25" customHeight="1">
      <c r="A27" s="25" t="s">
        <v>46</v>
      </c>
      <c r="B27" s="24" t="s">
        <v>20</v>
      </c>
      <c r="C27" s="22"/>
      <c r="D27" s="22"/>
      <c r="E27" s="80" t="s">
        <v>134</v>
      </c>
      <c r="F27" s="22"/>
      <c r="G27" s="22">
        <v>54</v>
      </c>
      <c r="H27" s="22">
        <v>18</v>
      </c>
      <c r="I27" s="23"/>
      <c r="J27" s="46">
        <v>36</v>
      </c>
      <c r="K27" s="22">
        <v>36</v>
      </c>
      <c r="L27" s="22">
        <v>0</v>
      </c>
      <c r="M27" s="52"/>
      <c r="N27" s="52"/>
      <c r="O27" s="57"/>
      <c r="P27" s="57"/>
      <c r="Q27" s="62"/>
      <c r="R27" s="62"/>
      <c r="S27" s="67"/>
      <c r="T27" s="67"/>
      <c r="U27" s="57"/>
      <c r="V27" s="57"/>
      <c r="W27" s="72">
        <v>36</v>
      </c>
      <c r="X27" s="72">
        <v>0</v>
      </c>
    </row>
    <row r="28" spans="1:24" ht="25.5" customHeight="1">
      <c r="A28" s="25" t="s">
        <v>47</v>
      </c>
      <c r="B28" s="24" t="s">
        <v>82</v>
      </c>
      <c r="C28" s="22">
        <v>3</v>
      </c>
      <c r="D28" s="22"/>
      <c r="E28" s="80"/>
      <c r="F28" s="22"/>
      <c r="G28" s="22">
        <f>H28+J28</f>
        <v>86</v>
      </c>
      <c r="H28" s="22">
        <v>29</v>
      </c>
      <c r="I28" s="23"/>
      <c r="J28" s="46">
        <f>M28+O28+Q28+S28</f>
        <v>57</v>
      </c>
      <c r="K28" s="22">
        <v>49</v>
      </c>
      <c r="L28" s="22">
        <v>8</v>
      </c>
      <c r="M28" s="52"/>
      <c r="N28" s="52"/>
      <c r="O28" s="57"/>
      <c r="P28" s="57"/>
      <c r="Q28" s="62">
        <v>57</v>
      </c>
      <c r="R28" s="62">
        <v>8</v>
      </c>
      <c r="S28" s="67"/>
      <c r="T28" s="67"/>
      <c r="U28" s="57"/>
      <c r="V28" s="57"/>
      <c r="W28" s="72"/>
      <c r="X28" s="72"/>
    </row>
    <row r="29" spans="1:24" ht="12" customHeight="1">
      <c r="A29" s="22" t="s">
        <v>124</v>
      </c>
      <c r="B29" s="26" t="s">
        <v>21</v>
      </c>
      <c r="C29" s="22"/>
      <c r="D29" s="22"/>
      <c r="E29" s="80" t="s">
        <v>133</v>
      </c>
      <c r="F29" s="22"/>
      <c r="G29" s="22">
        <f>H29+J29</f>
        <v>105</v>
      </c>
      <c r="H29" s="22">
        <v>35</v>
      </c>
      <c r="I29" s="23">
        <v>68</v>
      </c>
      <c r="J29" s="46">
        <v>70</v>
      </c>
      <c r="K29" s="22">
        <v>54</v>
      </c>
      <c r="L29" s="22">
        <v>16</v>
      </c>
      <c r="M29" s="52">
        <v>48</v>
      </c>
      <c r="N29" s="52">
        <v>6</v>
      </c>
      <c r="O29" s="57">
        <v>22</v>
      </c>
      <c r="P29" s="57">
        <v>10</v>
      </c>
      <c r="Q29" s="62"/>
      <c r="R29" s="62"/>
      <c r="S29" s="67"/>
      <c r="T29" s="67"/>
      <c r="U29" s="57"/>
      <c r="V29" s="57"/>
      <c r="W29" s="72"/>
      <c r="X29" s="72"/>
    </row>
    <row r="30" spans="1:24" ht="24" customHeight="1">
      <c r="A30" s="22" t="s">
        <v>125</v>
      </c>
      <c r="B30" s="24" t="s">
        <v>129</v>
      </c>
      <c r="C30" s="22"/>
      <c r="D30" s="22"/>
      <c r="E30" s="80" t="s">
        <v>146</v>
      </c>
      <c r="F30" s="22"/>
      <c r="G30" s="22">
        <v>96</v>
      </c>
      <c r="H30" s="22">
        <v>32</v>
      </c>
      <c r="I30" s="23"/>
      <c r="J30" s="46">
        <v>64</v>
      </c>
      <c r="K30" s="22">
        <v>54</v>
      </c>
      <c r="L30" s="22">
        <v>10</v>
      </c>
      <c r="M30" s="52"/>
      <c r="N30" s="52"/>
      <c r="O30" s="57"/>
      <c r="P30" s="57"/>
      <c r="Q30" s="62"/>
      <c r="R30" s="62"/>
      <c r="S30" s="67"/>
      <c r="T30" s="67"/>
      <c r="U30" s="57">
        <v>64</v>
      </c>
      <c r="V30" s="57">
        <v>10</v>
      </c>
      <c r="W30" s="72"/>
      <c r="X30" s="72"/>
    </row>
    <row r="31" spans="1:24" ht="20.25" customHeight="1">
      <c r="A31" s="22" t="s">
        <v>130</v>
      </c>
      <c r="B31" s="24" t="s">
        <v>131</v>
      </c>
      <c r="C31" s="46">
        <v>6</v>
      </c>
      <c r="D31" s="46"/>
      <c r="E31" s="46"/>
      <c r="F31" s="47"/>
      <c r="G31" s="46">
        <v>72</v>
      </c>
      <c r="H31" s="46">
        <v>24</v>
      </c>
      <c r="I31" s="47"/>
      <c r="J31" s="48">
        <v>48</v>
      </c>
      <c r="K31" s="46">
        <v>40</v>
      </c>
      <c r="L31" s="46">
        <v>8</v>
      </c>
      <c r="M31" s="52"/>
      <c r="N31" s="52"/>
      <c r="O31" s="57"/>
      <c r="P31" s="57"/>
      <c r="Q31" s="62"/>
      <c r="R31" s="62"/>
      <c r="S31" s="67"/>
      <c r="T31" s="67"/>
      <c r="U31" s="57"/>
      <c r="V31" s="57"/>
      <c r="W31" s="72">
        <v>48</v>
      </c>
      <c r="X31" s="72">
        <v>8</v>
      </c>
    </row>
    <row r="32" spans="1:24" ht="24" customHeight="1">
      <c r="A32" s="27" t="s">
        <v>49</v>
      </c>
      <c r="B32" s="18" t="s">
        <v>48</v>
      </c>
      <c r="C32" s="17"/>
      <c r="D32" s="17"/>
      <c r="E32" s="17"/>
      <c r="F32" s="17">
        <v>1764</v>
      </c>
      <c r="G32" s="17">
        <f>SUM(G33,G39,G50,G58,G62)</f>
        <v>3289</v>
      </c>
      <c r="H32" s="17">
        <f>SUM(H33,H39,H50,H58,H62)</f>
        <v>820</v>
      </c>
      <c r="I32" s="17">
        <v>1176</v>
      </c>
      <c r="J32" s="17">
        <f>SUM(J33,J39,J50,J58,J62)</f>
        <v>1641</v>
      </c>
      <c r="K32" s="17">
        <f>SUM(K33,K39,K50,K58,K62)</f>
        <v>909</v>
      </c>
      <c r="L32" s="17">
        <f>SUM(L33,L39,L50,L58,L62)</f>
        <v>732</v>
      </c>
      <c r="M32" s="53">
        <f>M33+M39+M50+M58</f>
        <v>16</v>
      </c>
      <c r="N32" s="53">
        <f>N33+N39+N50+N58</f>
        <v>16</v>
      </c>
      <c r="O32" s="58">
        <f>O33+O39+O50+O58</f>
        <v>378</v>
      </c>
      <c r="P32" s="58">
        <v>130</v>
      </c>
      <c r="Q32" s="63">
        <f>Q33+Q39+Q50+Q58</f>
        <v>315</v>
      </c>
      <c r="R32" s="63">
        <v>174</v>
      </c>
      <c r="S32" s="68">
        <f>S33+S39+S50+S58</f>
        <v>508</v>
      </c>
      <c r="T32" s="68">
        <f>SUM(T33,T39,T50,T58,T62)</f>
        <v>228</v>
      </c>
      <c r="U32" s="58">
        <f>SUM(V33,U39,U50,U58,U62)</f>
        <v>373</v>
      </c>
      <c r="V32" s="58">
        <f>SUM(V33,V39,V50,V58,V62)</f>
        <v>112</v>
      </c>
      <c r="W32" s="73">
        <f>SUM(W33,W39,W50,W58,W62)</f>
        <v>324</v>
      </c>
      <c r="X32" s="73">
        <f>SUM(X33,X39,X50,X58,X62)</f>
        <v>128</v>
      </c>
    </row>
    <row r="33" spans="1:24" ht="48.75" customHeight="1">
      <c r="A33" s="28" t="s">
        <v>109</v>
      </c>
      <c r="B33" s="75" t="s">
        <v>110</v>
      </c>
      <c r="C33" s="22">
        <v>3</v>
      </c>
      <c r="D33" s="22"/>
      <c r="E33" s="22"/>
      <c r="F33" s="22"/>
      <c r="G33" s="23">
        <f>SUM(G34:G38)</f>
        <v>497</v>
      </c>
      <c r="H33" s="23">
        <f>H34+H35+H36</f>
        <v>110</v>
      </c>
      <c r="I33" s="23"/>
      <c r="J33" s="47">
        <f>J34+J35+J36</f>
        <v>221</v>
      </c>
      <c r="K33" s="47">
        <f>SUM(K34:K38)</f>
        <v>132</v>
      </c>
      <c r="L33" s="47">
        <f>SUM(L34:L38)</f>
        <v>89</v>
      </c>
      <c r="M33" s="53">
        <v>0</v>
      </c>
      <c r="N33" s="53">
        <v>0</v>
      </c>
      <c r="O33" s="58">
        <f>SUM(O34:O38)</f>
        <v>312</v>
      </c>
      <c r="P33" s="58">
        <f>SUM(P34:P38)</f>
        <v>66</v>
      </c>
      <c r="Q33" s="63">
        <f>SUM(Q34:Q38)</f>
        <v>75</v>
      </c>
      <c r="R33" s="63">
        <f>SUM(R34:R38)</f>
        <v>23</v>
      </c>
      <c r="S33" s="68">
        <f aca="true" t="shared" si="4" ref="S33:X33">S34+S35+S36</f>
        <v>0</v>
      </c>
      <c r="T33" s="68">
        <f t="shared" si="4"/>
        <v>0</v>
      </c>
      <c r="U33" s="58">
        <f t="shared" si="4"/>
        <v>0</v>
      </c>
      <c r="V33" s="58">
        <f t="shared" si="4"/>
        <v>0</v>
      </c>
      <c r="W33" s="73">
        <f t="shared" si="4"/>
        <v>0</v>
      </c>
      <c r="X33" s="73">
        <f t="shared" si="4"/>
        <v>0</v>
      </c>
    </row>
    <row r="34" spans="1:24" ht="27" customHeight="1">
      <c r="A34" s="28" t="s">
        <v>50</v>
      </c>
      <c r="B34" s="20" t="s">
        <v>83</v>
      </c>
      <c r="C34" s="22"/>
      <c r="D34" s="22"/>
      <c r="E34" s="80" t="s">
        <v>133</v>
      </c>
      <c r="F34" s="22"/>
      <c r="G34" s="22">
        <v>132</v>
      </c>
      <c r="H34" s="22">
        <v>44</v>
      </c>
      <c r="I34" s="22"/>
      <c r="J34" s="46">
        <f>O34+Q34+S34+U34+W34</f>
        <v>88</v>
      </c>
      <c r="K34" s="22">
        <v>66</v>
      </c>
      <c r="L34" s="22">
        <v>22</v>
      </c>
      <c r="M34" s="52"/>
      <c r="N34" s="52"/>
      <c r="O34" s="57">
        <v>88</v>
      </c>
      <c r="P34" s="57">
        <v>22</v>
      </c>
      <c r="Q34" s="62"/>
      <c r="R34" s="62"/>
      <c r="S34" s="67"/>
      <c r="T34" s="67"/>
      <c r="U34" s="57"/>
      <c r="V34" s="57"/>
      <c r="W34" s="72"/>
      <c r="X34" s="72"/>
    </row>
    <row r="35" spans="1:24" ht="47.25" customHeight="1">
      <c r="A35" s="28" t="s">
        <v>84</v>
      </c>
      <c r="B35" s="20" t="s">
        <v>85</v>
      </c>
      <c r="C35" s="22">
        <v>2</v>
      </c>
      <c r="D35" s="22"/>
      <c r="E35" s="82" t="s">
        <v>132</v>
      </c>
      <c r="F35" s="22"/>
      <c r="G35" s="22">
        <v>132</v>
      </c>
      <c r="H35" s="22">
        <v>44</v>
      </c>
      <c r="I35" s="22"/>
      <c r="J35" s="46">
        <v>88</v>
      </c>
      <c r="K35" s="22">
        <v>66</v>
      </c>
      <c r="L35" s="22">
        <v>22</v>
      </c>
      <c r="M35" s="52"/>
      <c r="N35" s="52"/>
      <c r="O35" s="57">
        <v>66</v>
      </c>
      <c r="P35" s="57">
        <v>22</v>
      </c>
      <c r="Q35" s="62">
        <v>22</v>
      </c>
      <c r="R35" s="62"/>
      <c r="S35" s="67"/>
      <c r="T35" s="67"/>
      <c r="U35" s="57"/>
      <c r="V35" s="57"/>
      <c r="W35" s="72"/>
      <c r="X35" s="72"/>
    </row>
    <row r="36" spans="1:24" ht="24.75" customHeight="1">
      <c r="A36" s="28" t="s">
        <v>86</v>
      </c>
      <c r="B36" s="20" t="s">
        <v>87</v>
      </c>
      <c r="C36" s="22"/>
      <c r="D36" s="22"/>
      <c r="E36" s="79"/>
      <c r="F36" s="22"/>
      <c r="G36" s="22">
        <v>67</v>
      </c>
      <c r="H36" s="22">
        <v>22</v>
      </c>
      <c r="I36" s="22"/>
      <c r="J36" s="46">
        <v>45</v>
      </c>
      <c r="K36" s="22">
        <v>0</v>
      </c>
      <c r="L36" s="22">
        <v>45</v>
      </c>
      <c r="M36" s="52"/>
      <c r="N36" s="52"/>
      <c r="O36" s="57">
        <v>22</v>
      </c>
      <c r="P36" s="57">
        <v>22</v>
      </c>
      <c r="Q36" s="62">
        <v>23</v>
      </c>
      <c r="R36" s="62">
        <v>23</v>
      </c>
      <c r="S36" s="67"/>
      <c r="T36" s="67"/>
      <c r="U36" s="57"/>
      <c r="V36" s="57"/>
      <c r="W36" s="72"/>
      <c r="X36" s="72"/>
    </row>
    <row r="37" spans="1:24" ht="18" customHeight="1">
      <c r="A37" s="28" t="s">
        <v>152</v>
      </c>
      <c r="B37" s="20" t="s">
        <v>52</v>
      </c>
      <c r="C37" s="22"/>
      <c r="D37" s="22"/>
      <c r="E37" s="137" t="s">
        <v>132</v>
      </c>
      <c r="F37" s="22"/>
      <c r="G37" s="22">
        <v>12</v>
      </c>
      <c r="H37" s="22"/>
      <c r="I37" s="22"/>
      <c r="J37" s="46"/>
      <c r="K37" s="22"/>
      <c r="L37" s="22"/>
      <c r="M37" s="52"/>
      <c r="N37" s="52"/>
      <c r="O37" s="57">
        <v>12</v>
      </c>
      <c r="P37" s="57"/>
      <c r="Q37" s="62"/>
      <c r="R37" s="62"/>
      <c r="S37" s="67"/>
      <c r="T37" s="67"/>
      <c r="U37" s="57"/>
      <c r="V37" s="57"/>
      <c r="W37" s="72"/>
      <c r="X37" s="72"/>
    </row>
    <row r="38" spans="1:24" ht="24.75" customHeight="1">
      <c r="A38" s="28" t="s">
        <v>153</v>
      </c>
      <c r="B38" s="20" t="s">
        <v>154</v>
      </c>
      <c r="C38" s="22"/>
      <c r="D38" s="22"/>
      <c r="E38" s="138"/>
      <c r="F38" s="22"/>
      <c r="G38" s="22">
        <v>154</v>
      </c>
      <c r="H38" s="22"/>
      <c r="I38" s="22"/>
      <c r="J38" s="46"/>
      <c r="K38" s="22"/>
      <c r="L38" s="22"/>
      <c r="M38" s="52"/>
      <c r="N38" s="52"/>
      <c r="O38" s="57">
        <v>124</v>
      </c>
      <c r="P38" s="57"/>
      <c r="Q38" s="62">
        <v>30</v>
      </c>
      <c r="R38" s="62"/>
      <c r="S38" s="67"/>
      <c r="T38" s="67"/>
      <c r="U38" s="57"/>
      <c r="V38" s="57"/>
      <c r="W38" s="72"/>
      <c r="X38" s="72"/>
    </row>
    <row r="39" spans="1:24" ht="27.75" customHeight="1">
      <c r="A39" s="76" t="s">
        <v>111</v>
      </c>
      <c r="B39" s="75" t="s">
        <v>112</v>
      </c>
      <c r="C39" s="23">
        <v>6</v>
      </c>
      <c r="D39" s="90"/>
      <c r="E39" s="23"/>
      <c r="F39" s="23"/>
      <c r="G39" s="23">
        <f>SUM(G40:G49)</f>
        <v>1300</v>
      </c>
      <c r="H39" s="23">
        <f>SUM(H40:H47)</f>
        <v>317</v>
      </c>
      <c r="I39" s="23"/>
      <c r="J39" s="47">
        <f>SUM(J40:J47)</f>
        <v>636</v>
      </c>
      <c r="K39" s="47">
        <f>SUM(K40:K47)</f>
        <v>318</v>
      </c>
      <c r="L39" s="47">
        <f>SUM(L40:L47)</f>
        <v>318</v>
      </c>
      <c r="M39" s="53">
        <f>M40+M41+M42+M43+M44+M45+SUM(M40:M47)</f>
        <v>16</v>
      </c>
      <c r="N39" s="53">
        <f>N40+N41+N42+N43+N44+N45+SUM(M39)</f>
        <v>16</v>
      </c>
      <c r="O39" s="58">
        <f aca="true" t="shared" si="5" ref="O39:X39">SUM(O40:O47)</f>
        <v>66</v>
      </c>
      <c r="P39" s="58">
        <f t="shared" si="5"/>
        <v>62</v>
      </c>
      <c r="Q39" s="63">
        <f t="shared" si="5"/>
        <v>75</v>
      </c>
      <c r="R39" s="63">
        <f t="shared" si="5"/>
        <v>44</v>
      </c>
      <c r="S39" s="68">
        <f t="shared" si="5"/>
        <v>171</v>
      </c>
      <c r="T39" s="68">
        <f t="shared" si="5"/>
        <v>76</v>
      </c>
      <c r="U39" s="58">
        <f t="shared" si="5"/>
        <v>224</v>
      </c>
      <c r="V39" s="58">
        <f t="shared" si="5"/>
        <v>80</v>
      </c>
      <c r="W39" s="73">
        <f t="shared" si="5"/>
        <v>84</v>
      </c>
      <c r="X39" s="73">
        <f t="shared" si="5"/>
        <v>40</v>
      </c>
    </row>
    <row r="40" spans="1:24" ht="48" customHeight="1">
      <c r="A40" s="28" t="s">
        <v>67</v>
      </c>
      <c r="B40" s="20" t="s">
        <v>88</v>
      </c>
      <c r="C40" s="22"/>
      <c r="D40" s="90"/>
      <c r="E40" s="22" t="s">
        <v>203</v>
      </c>
      <c r="F40" s="22"/>
      <c r="G40" s="22">
        <v>189</v>
      </c>
      <c r="H40" s="22">
        <v>63</v>
      </c>
      <c r="I40" s="23"/>
      <c r="J40" s="46">
        <v>126</v>
      </c>
      <c r="K40" s="22">
        <v>79</v>
      </c>
      <c r="L40" s="22">
        <v>47</v>
      </c>
      <c r="M40" s="52"/>
      <c r="N40" s="52"/>
      <c r="O40" s="57"/>
      <c r="P40" s="57"/>
      <c r="Q40" s="62"/>
      <c r="R40" s="62"/>
      <c r="S40" s="67">
        <v>38</v>
      </c>
      <c r="T40" s="67">
        <v>19</v>
      </c>
      <c r="U40" s="57">
        <v>64</v>
      </c>
      <c r="V40" s="57">
        <v>16</v>
      </c>
      <c r="W40" s="72">
        <v>24</v>
      </c>
      <c r="X40" s="72">
        <v>12</v>
      </c>
    </row>
    <row r="41" spans="1:24" ht="37.5" customHeight="1">
      <c r="A41" s="28" t="s">
        <v>89</v>
      </c>
      <c r="B41" s="20" t="s">
        <v>90</v>
      </c>
      <c r="C41" s="22"/>
      <c r="D41" s="90"/>
      <c r="E41" s="22" t="s">
        <v>147</v>
      </c>
      <c r="F41" s="22"/>
      <c r="G41" s="22">
        <v>57</v>
      </c>
      <c r="H41" s="22">
        <v>19</v>
      </c>
      <c r="I41" s="23"/>
      <c r="J41" s="46">
        <v>38</v>
      </c>
      <c r="K41" s="22">
        <v>19</v>
      </c>
      <c r="L41" s="22">
        <v>19</v>
      </c>
      <c r="M41" s="52"/>
      <c r="N41" s="52"/>
      <c r="O41" s="57"/>
      <c r="P41" s="57"/>
      <c r="Q41" s="62"/>
      <c r="R41" s="62"/>
      <c r="S41" s="67">
        <v>38</v>
      </c>
      <c r="T41" s="67">
        <v>19</v>
      </c>
      <c r="U41" s="57"/>
      <c r="V41" s="57"/>
      <c r="W41" s="72"/>
      <c r="X41" s="72"/>
    </row>
    <row r="42" spans="1:24" ht="49.5" customHeight="1">
      <c r="A42" s="28" t="s">
        <v>91</v>
      </c>
      <c r="B42" s="20" t="s">
        <v>92</v>
      </c>
      <c r="C42" s="22"/>
      <c r="D42" s="90"/>
      <c r="E42" s="22" t="s">
        <v>146</v>
      </c>
      <c r="F42" s="22"/>
      <c r="G42" s="22">
        <v>150</v>
      </c>
      <c r="H42" s="22">
        <v>50</v>
      </c>
      <c r="I42" s="23"/>
      <c r="J42" s="46">
        <v>100</v>
      </c>
      <c r="K42" s="22">
        <v>57</v>
      </c>
      <c r="L42" s="22">
        <v>43</v>
      </c>
      <c r="M42" s="52"/>
      <c r="N42" s="52"/>
      <c r="O42" s="57"/>
      <c r="P42" s="57"/>
      <c r="Q42" s="62">
        <v>30</v>
      </c>
      <c r="R42" s="62">
        <v>8</v>
      </c>
      <c r="S42" s="67">
        <v>38</v>
      </c>
      <c r="T42" s="67">
        <v>19</v>
      </c>
      <c r="U42" s="57">
        <v>32</v>
      </c>
      <c r="V42" s="57">
        <v>16</v>
      </c>
      <c r="W42" s="72"/>
      <c r="X42" s="72"/>
    </row>
    <row r="43" spans="1:24" ht="35.25" customHeight="1">
      <c r="A43" s="28" t="s">
        <v>93</v>
      </c>
      <c r="B43" s="20" t="s">
        <v>94</v>
      </c>
      <c r="C43" s="22"/>
      <c r="D43" s="90"/>
      <c r="E43" s="22">
        <v>3</v>
      </c>
      <c r="F43" s="22"/>
      <c r="G43" s="22">
        <v>111</v>
      </c>
      <c r="H43" s="22">
        <v>37</v>
      </c>
      <c r="I43" s="23"/>
      <c r="J43" s="46">
        <v>74</v>
      </c>
      <c r="K43" s="22">
        <v>13</v>
      </c>
      <c r="L43" s="22">
        <v>61</v>
      </c>
      <c r="M43" s="52"/>
      <c r="N43" s="52"/>
      <c r="O43" s="57">
        <v>44</v>
      </c>
      <c r="P43" s="57">
        <v>40</v>
      </c>
      <c r="Q43" s="62">
        <v>30</v>
      </c>
      <c r="R43" s="62">
        <v>21</v>
      </c>
      <c r="S43" s="67"/>
      <c r="T43" s="67"/>
      <c r="U43" s="57"/>
      <c r="V43" s="57"/>
      <c r="W43" s="72"/>
      <c r="X43" s="72"/>
    </row>
    <row r="44" spans="1:24" ht="23.25" customHeight="1">
      <c r="A44" s="28" t="s">
        <v>95</v>
      </c>
      <c r="B44" s="20" t="s">
        <v>96</v>
      </c>
      <c r="C44" s="22">
        <v>5</v>
      </c>
      <c r="D44" s="90"/>
      <c r="E44" s="22"/>
      <c r="F44" s="22"/>
      <c r="G44" s="22">
        <v>181</v>
      </c>
      <c r="H44" s="22">
        <v>60</v>
      </c>
      <c r="I44" s="23"/>
      <c r="J44" s="46">
        <v>121</v>
      </c>
      <c r="K44" s="22">
        <v>70</v>
      </c>
      <c r="L44" s="22">
        <v>51</v>
      </c>
      <c r="M44" s="52"/>
      <c r="N44" s="52"/>
      <c r="O44" s="57"/>
      <c r="P44" s="57"/>
      <c r="Q44" s="62"/>
      <c r="R44" s="62"/>
      <c r="S44" s="67">
        <v>57</v>
      </c>
      <c r="T44" s="67">
        <v>19</v>
      </c>
      <c r="U44" s="57">
        <v>64</v>
      </c>
      <c r="V44" s="57">
        <v>32</v>
      </c>
      <c r="W44" s="81"/>
      <c r="X44" s="72"/>
    </row>
    <row r="45" spans="1:24" ht="37.5" customHeight="1">
      <c r="A45" s="28" t="s">
        <v>97</v>
      </c>
      <c r="B45" s="20" t="s">
        <v>98</v>
      </c>
      <c r="C45" s="22">
        <v>6</v>
      </c>
      <c r="D45" s="90"/>
      <c r="E45" s="22"/>
      <c r="F45" s="22"/>
      <c r="G45" s="22">
        <v>90</v>
      </c>
      <c r="H45" s="22">
        <v>30</v>
      </c>
      <c r="I45" s="23"/>
      <c r="J45" s="46">
        <f>U45+W45</f>
        <v>60</v>
      </c>
      <c r="K45" s="22">
        <v>32</v>
      </c>
      <c r="L45" s="22">
        <v>28</v>
      </c>
      <c r="M45" s="52"/>
      <c r="N45" s="52"/>
      <c r="O45" s="57"/>
      <c r="P45" s="57"/>
      <c r="Q45" s="62"/>
      <c r="R45" s="62"/>
      <c r="S45" s="67"/>
      <c r="T45" s="67"/>
      <c r="U45" s="57"/>
      <c r="V45" s="57"/>
      <c r="W45" s="72">
        <v>60</v>
      </c>
      <c r="X45" s="72">
        <v>28</v>
      </c>
    </row>
    <row r="46" spans="1:24" ht="36" customHeight="1">
      <c r="A46" s="28" t="s">
        <v>138</v>
      </c>
      <c r="B46" s="24" t="s">
        <v>199</v>
      </c>
      <c r="C46" s="46"/>
      <c r="D46" s="90"/>
      <c r="E46" s="46" t="s">
        <v>146</v>
      </c>
      <c r="F46" s="47"/>
      <c r="G46" s="46">
        <v>96</v>
      </c>
      <c r="H46" s="46">
        <v>32</v>
      </c>
      <c r="I46" s="47"/>
      <c r="J46" s="48">
        <v>64</v>
      </c>
      <c r="K46" s="46">
        <v>48</v>
      </c>
      <c r="L46" s="46">
        <v>16</v>
      </c>
      <c r="M46" s="52"/>
      <c r="N46" s="52"/>
      <c r="O46" s="57"/>
      <c r="P46" s="57"/>
      <c r="Q46" s="62"/>
      <c r="R46" s="62"/>
      <c r="S46" s="67"/>
      <c r="T46" s="67"/>
      <c r="U46" s="57">
        <v>64</v>
      </c>
      <c r="V46" s="57">
        <v>16</v>
      </c>
      <c r="W46" s="72"/>
      <c r="X46" s="72"/>
    </row>
    <row r="47" spans="1:24" ht="23.25" customHeight="1">
      <c r="A47" s="28" t="s">
        <v>137</v>
      </c>
      <c r="B47" s="24" t="s">
        <v>136</v>
      </c>
      <c r="C47" s="46"/>
      <c r="D47" s="90"/>
      <c r="E47" s="46" t="s">
        <v>132</v>
      </c>
      <c r="F47" s="47"/>
      <c r="G47" s="46">
        <v>79</v>
      </c>
      <c r="H47" s="46">
        <v>26</v>
      </c>
      <c r="I47" s="47"/>
      <c r="J47" s="48">
        <v>53</v>
      </c>
      <c r="K47" s="46">
        <v>0</v>
      </c>
      <c r="L47" s="46">
        <v>53</v>
      </c>
      <c r="M47" s="52">
        <v>16</v>
      </c>
      <c r="N47" s="52">
        <v>16</v>
      </c>
      <c r="O47" s="57">
        <v>22</v>
      </c>
      <c r="P47" s="57">
        <v>22</v>
      </c>
      <c r="Q47" s="62">
        <v>15</v>
      </c>
      <c r="R47" s="62">
        <v>15</v>
      </c>
      <c r="S47" s="67"/>
      <c r="T47" s="67"/>
      <c r="U47" s="57"/>
      <c r="V47" s="57"/>
      <c r="W47" s="72"/>
      <c r="X47" s="72"/>
    </row>
    <row r="48" spans="1:24" ht="16.5" customHeight="1">
      <c r="A48" s="28" t="s">
        <v>155</v>
      </c>
      <c r="B48" s="20" t="s">
        <v>52</v>
      </c>
      <c r="C48" s="46"/>
      <c r="D48" s="90"/>
      <c r="E48" s="139" t="s">
        <v>134</v>
      </c>
      <c r="F48" s="47"/>
      <c r="G48" s="46">
        <v>36</v>
      </c>
      <c r="H48" s="46"/>
      <c r="I48" s="47"/>
      <c r="J48" s="48"/>
      <c r="K48" s="46"/>
      <c r="L48" s="46"/>
      <c r="M48" s="52"/>
      <c r="N48" s="52"/>
      <c r="O48" s="57">
        <v>6</v>
      </c>
      <c r="P48" s="57"/>
      <c r="Q48" s="62">
        <v>3</v>
      </c>
      <c r="R48" s="62"/>
      <c r="S48" s="67">
        <v>6</v>
      </c>
      <c r="T48" s="67"/>
      <c r="U48" s="57">
        <v>15</v>
      </c>
      <c r="V48" s="57"/>
      <c r="W48" s="72">
        <v>6</v>
      </c>
      <c r="X48" s="72"/>
    </row>
    <row r="49" spans="1:24" ht="23.25" customHeight="1">
      <c r="A49" s="28" t="s">
        <v>156</v>
      </c>
      <c r="B49" s="20" t="s">
        <v>154</v>
      </c>
      <c r="C49" s="46"/>
      <c r="D49" s="90"/>
      <c r="E49" s="140"/>
      <c r="F49" s="47"/>
      <c r="G49" s="46">
        <v>311</v>
      </c>
      <c r="H49" s="46"/>
      <c r="I49" s="47"/>
      <c r="J49" s="48"/>
      <c r="K49" s="46"/>
      <c r="L49" s="46"/>
      <c r="M49" s="52"/>
      <c r="N49" s="52"/>
      <c r="O49" s="57">
        <v>26</v>
      </c>
      <c r="P49" s="57"/>
      <c r="Q49" s="62">
        <v>15</v>
      </c>
      <c r="R49" s="62"/>
      <c r="S49" s="67">
        <v>144</v>
      </c>
      <c r="T49" s="67"/>
      <c r="U49" s="57">
        <v>96</v>
      </c>
      <c r="V49" s="57"/>
      <c r="W49" s="72">
        <v>30</v>
      </c>
      <c r="X49" s="72"/>
    </row>
    <row r="50" spans="1:24" ht="50.25" customHeight="1">
      <c r="A50" s="76" t="s">
        <v>113</v>
      </c>
      <c r="B50" s="75" t="s">
        <v>114</v>
      </c>
      <c r="C50" s="23">
        <v>5</v>
      </c>
      <c r="D50" s="90"/>
      <c r="E50" s="23"/>
      <c r="F50" s="23"/>
      <c r="G50" s="23">
        <f>SUM(G51:G57)</f>
        <v>839</v>
      </c>
      <c r="H50" s="23">
        <f>SUM(H51:H55)</f>
        <v>211</v>
      </c>
      <c r="I50" s="23"/>
      <c r="J50" s="47">
        <f>SUM(J51:J55)</f>
        <v>420</v>
      </c>
      <c r="K50" s="47">
        <f>SUM(K51:K55)</f>
        <v>249</v>
      </c>
      <c r="L50" s="47">
        <f>SUM(L51:L55)</f>
        <v>171</v>
      </c>
      <c r="M50" s="53">
        <f aca="true" t="shared" si="6" ref="M50:X50">M51+M52+M53+M54</f>
        <v>0</v>
      </c>
      <c r="N50" s="53">
        <f t="shared" si="6"/>
        <v>0</v>
      </c>
      <c r="O50" s="58">
        <f t="shared" si="6"/>
        <v>0</v>
      </c>
      <c r="P50" s="58">
        <f t="shared" si="6"/>
        <v>0</v>
      </c>
      <c r="Q50" s="63">
        <f>SUM(Q51:Q55)</f>
        <v>135</v>
      </c>
      <c r="R50" s="63">
        <f>R51+R52+R53+R54</f>
        <v>38</v>
      </c>
      <c r="S50" s="68">
        <f>SUM(S51:S55)</f>
        <v>285</v>
      </c>
      <c r="T50" s="68">
        <f>SUM(T51:T55)</f>
        <v>133</v>
      </c>
      <c r="U50" s="58">
        <f t="shared" si="6"/>
        <v>0</v>
      </c>
      <c r="V50" s="58">
        <f t="shared" si="6"/>
        <v>0</v>
      </c>
      <c r="W50" s="72">
        <f t="shared" si="6"/>
        <v>0</v>
      </c>
      <c r="X50" s="72">
        <f t="shared" si="6"/>
        <v>0</v>
      </c>
    </row>
    <row r="51" spans="1:24" ht="36" customHeight="1">
      <c r="A51" s="28" t="s">
        <v>51</v>
      </c>
      <c r="B51" s="20" t="s">
        <v>99</v>
      </c>
      <c r="C51" s="22"/>
      <c r="D51" s="90">
        <v>4</v>
      </c>
      <c r="E51" s="22"/>
      <c r="F51" s="22"/>
      <c r="G51" s="22">
        <v>74</v>
      </c>
      <c r="H51" s="22">
        <v>25</v>
      </c>
      <c r="I51" s="23"/>
      <c r="J51" s="46">
        <v>49</v>
      </c>
      <c r="K51" s="22">
        <v>41</v>
      </c>
      <c r="L51" s="22">
        <v>8</v>
      </c>
      <c r="M51" s="52"/>
      <c r="N51" s="52"/>
      <c r="O51" s="57"/>
      <c r="P51" s="57"/>
      <c r="Q51" s="62">
        <v>30</v>
      </c>
      <c r="R51" s="62">
        <v>8</v>
      </c>
      <c r="S51" s="67">
        <v>19</v>
      </c>
      <c r="T51" s="67"/>
      <c r="U51" s="57"/>
      <c r="V51" s="57"/>
      <c r="W51" s="72"/>
      <c r="X51" s="72"/>
    </row>
    <row r="52" spans="1:24" ht="26.25" customHeight="1">
      <c r="A52" s="28" t="s">
        <v>100</v>
      </c>
      <c r="B52" s="20" t="s">
        <v>101</v>
      </c>
      <c r="C52" s="22">
        <v>4</v>
      </c>
      <c r="D52" s="90"/>
      <c r="E52" s="22"/>
      <c r="F52" s="22"/>
      <c r="G52" s="22">
        <v>216</v>
      </c>
      <c r="H52" s="22">
        <v>72</v>
      </c>
      <c r="I52" s="23"/>
      <c r="J52" s="46">
        <v>144</v>
      </c>
      <c r="K52" s="22">
        <v>77</v>
      </c>
      <c r="L52" s="22">
        <v>67</v>
      </c>
      <c r="M52" s="52"/>
      <c r="N52" s="52"/>
      <c r="O52" s="57"/>
      <c r="P52" s="57"/>
      <c r="Q52" s="62">
        <v>30</v>
      </c>
      <c r="R52" s="62">
        <v>10</v>
      </c>
      <c r="S52" s="67">
        <v>114</v>
      </c>
      <c r="T52" s="67">
        <v>57</v>
      </c>
      <c r="U52" s="57"/>
      <c r="V52" s="57"/>
      <c r="W52" s="72"/>
      <c r="X52" s="72"/>
    </row>
    <row r="53" spans="1:24" ht="30.75" customHeight="1">
      <c r="A53" s="28" t="s">
        <v>102</v>
      </c>
      <c r="B53" s="20" t="s">
        <v>103</v>
      </c>
      <c r="C53" s="22"/>
      <c r="D53" s="90"/>
      <c r="E53" s="22" t="s">
        <v>147</v>
      </c>
      <c r="F53" s="22"/>
      <c r="G53" s="22">
        <v>131</v>
      </c>
      <c r="H53" s="22">
        <v>44</v>
      </c>
      <c r="I53" s="23"/>
      <c r="J53" s="46">
        <v>87</v>
      </c>
      <c r="K53" s="22">
        <v>58</v>
      </c>
      <c r="L53" s="22">
        <v>29</v>
      </c>
      <c r="M53" s="52"/>
      <c r="N53" s="52"/>
      <c r="O53" s="57"/>
      <c r="P53" s="57"/>
      <c r="Q53" s="62">
        <v>30</v>
      </c>
      <c r="R53" s="62">
        <v>10</v>
      </c>
      <c r="S53" s="67">
        <v>57</v>
      </c>
      <c r="T53" s="67">
        <v>19</v>
      </c>
      <c r="U53" s="57"/>
      <c r="V53" s="57"/>
      <c r="W53" s="72"/>
      <c r="X53" s="72"/>
    </row>
    <row r="54" spans="1:24" ht="24.75" customHeight="1">
      <c r="A54" s="28" t="s">
        <v>104</v>
      </c>
      <c r="B54" s="20" t="s">
        <v>105</v>
      </c>
      <c r="C54" s="22">
        <v>4</v>
      </c>
      <c r="D54" s="90"/>
      <c r="E54" s="22"/>
      <c r="F54" s="22"/>
      <c r="G54" s="22">
        <v>159</v>
      </c>
      <c r="H54" s="22">
        <v>53</v>
      </c>
      <c r="I54" s="23"/>
      <c r="J54" s="46">
        <v>106</v>
      </c>
      <c r="K54" s="22">
        <v>58</v>
      </c>
      <c r="L54" s="22">
        <v>48</v>
      </c>
      <c r="M54" s="52"/>
      <c r="N54" s="52"/>
      <c r="O54" s="57"/>
      <c r="P54" s="57"/>
      <c r="Q54" s="62">
        <v>30</v>
      </c>
      <c r="R54" s="62">
        <v>10</v>
      </c>
      <c r="S54" s="67">
        <v>76</v>
      </c>
      <c r="T54" s="67">
        <v>38</v>
      </c>
      <c r="U54" s="57"/>
      <c r="V54" s="57"/>
      <c r="W54" s="72"/>
      <c r="X54" s="72"/>
    </row>
    <row r="55" spans="1:24" ht="25.5" customHeight="1">
      <c r="A55" s="28" t="s">
        <v>202</v>
      </c>
      <c r="B55" s="20" t="s">
        <v>126</v>
      </c>
      <c r="C55" s="22"/>
      <c r="D55" s="90"/>
      <c r="E55" s="22" t="s">
        <v>147</v>
      </c>
      <c r="F55" s="22"/>
      <c r="G55" s="22">
        <v>51</v>
      </c>
      <c r="H55" s="22">
        <v>17</v>
      </c>
      <c r="I55" s="23"/>
      <c r="J55" s="46">
        <v>34</v>
      </c>
      <c r="K55" s="22">
        <v>15</v>
      </c>
      <c r="L55" s="22">
        <v>19</v>
      </c>
      <c r="M55" s="52"/>
      <c r="N55" s="52"/>
      <c r="O55" s="57"/>
      <c r="P55" s="57"/>
      <c r="Q55" s="62">
        <v>15</v>
      </c>
      <c r="R55" s="62"/>
      <c r="S55" s="67">
        <v>19</v>
      </c>
      <c r="T55" s="67">
        <v>19</v>
      </c>
      <c r="U55" s="57"/>
      <c r="V55" s="57"/>
      <c r="W55" s="72"/>
      <c r="X55" s="72"/>
    </row>
    <row r="56" spans="1:24" ht="16.5" customHeight="1">
      <c r="A56" s="28" t="s">
        <v>157</v>
      </c>
      <c r="B56" s="20" t="s">
        <v>52</v>
      </c>
      <c r="C56" s="22"/>
      <c r="D56" s="90"/>
      <c r="E56" s="137" t="s">
        <v>146</v>
      </c>
      <c r="F56" s="22"/>
      <c r="G56" s="22">
        <v>25</v>
      </c>
      <c r="H56" s="22"/>
      <c r="I56" s="23"/>
      <c r="J56" s="46"/>
      <c r="K56" s="22"/>
      <c r="L56" s="22"/>
      <c r="M56" s="52"/>
      <c r="N56" s="52"/>
      <c r="O56" s="57"/>
      <c r="P56" s="57"/>
      <c r="Q56" s="62">
        <v>15</v>
      </c>
      <c r="R56" s="62"/>
      <c r="S56" s="67">
        <v>10</v>
      </c>
      <c r="T56" s="67"/>
      <c r="U56" s="57"/>
      <c r="V56" s="57"/>
      <c r="W56" s="72"/>
      <c r="X56" s="72"/>
    </row>
    <row r="57" spans="1:24" ht="28.5" customHeight="1">
      <c r="A57" s="28" t="s">
        <v>158</v>
      </c>
      <c r="B57" s="20" t="s">
        <v>154</v>
      </c>
      <c r="C57" s="22"/>
      <c r="D57" s="90"/>
      <c r="E57" s="138"/>
      <c r="F57" s="22"/>
      <c r="G57" s="22">
        <v>183</v>
      </c>
      <c r="H57" s="22"/>
      <c r="I57" s="23"/>
      <c r="J57" s="46"/>
      <c r="K57" s="22"/>
      <c r="L57" s="22"/>
      <c r="M57" s="52"/>
      <c r="N57" s="52"/>
      <c r="O57" s="57"/>
      <c r="P57" s="57"/>
      <c r="Q57" s="62">
        <v>63</v>
      </c>
      <c r="R57" s="62"/>
      <c r="S57" s="67">
        <v>120</v>
      </c>
      <c r="T57" s="67"/>
      <c r="U57" s="57"/>
      <c r="V57" s="57"/>
      <c r="W57" s="72"/>
      <c r="X57" s="72"/>
    </row>
    <row r="58" spans="1:24" ht="38.25" customHeight="1">
      <c r="A58" s="76" t="s">
        <v>115</v>
      </c>
      <c r="B58" s="75" t="s">
        <v>116</v>
      </c>
      <c r="C58" s="23">
        <v>4</v>
      </c>
      <c r="D58" s="90"/>
      <c r="E58" s="23"/>
      <c r="F58" s="23"/>
      <c r="G58" s="23">
        <f>SUM(G59:G61)</f>
        <v>116</v>
      </c>
      <c r="H58" s="23">
        <f>SUM(H59)</f>
        <v>34</v>
      </c>
      <c r="I58" s="23"/>
      <c r="J58" s="47">
        <v>68</v>
      </c>
      <c r="K58" s="47">
        <v>34</v>
      </c>
      <c r="L58" s="47">
        <v>34</v>
      </c>
      <c r="M58" s="53">
        <f>M59+M62</f>
        <v>0</v>
      </c>
      <c r="N58" s="53">
        <f>N59+N62</f>
        <v>0</v>
      </c>
      <c r="O58" s="58">
        <f>O59+O62</f>
        <v>0</v>
      </c>
      <c r="P58" s="58">
        <f>P59+P62</f>
        <v>0</v>
      </c>
      <c r="Q58" s="63">
        <f>SUM(Q59:Q61)</f>
        <v>30</v>
      </c>
      <c r="R58" s="63">
        <f>SUM(R59:R61)</f>
        <v>15</v>
      </c>
      <c r="S58" s="68">
        <f>SUM(S59:S61)</f>
        <v>52</v>
      </c>
      <c r="T58" s="68">
        <f>SUM(T59:T61)</f>
        <v>19</v>
      </c>
      <c r="U58" s="58">
        <v>0</v>
      </c>
      <c r="V58" s="58">
        <v>0</v>
      </c>
      <c r="W58" s="72">
        <v>0</v>
      </c>
      <c r="X58" s="72">
        <v>0</v>
      </c>
    </row>
    <row r="59" spans="1:24" ht="63" customHeight="1">
      <c r="A59" s="28" t="s">
        <v>106</v>
      </c>
      <c r="B59" s="20" t="s">
        <v>107</v>
      </c>
      <c r="C59" s="22"/>
      <c r="D59" s="90"/>
      <c r="E59" s="22" t="s">
        <v>147</v>
      </c>
      <c r="F59" s="22"/>
      <c r="G59" s="22">
        <v>102</v>
      </c>
      <c r="H59" s="22">
        <v>34</v>
      </c>
      <c r="I59" s="23"/>
      <c r="J59" s="46">
        <v>68</v>
      </c>
      <c r="K59" s="22">
        <v>34</v>
      </c>
      <c r="L59" s="22">
        <v>34</v>
      </c>
      <c r="M59" s="52"/>
      <c r="N59" s="52"/>
      <c r="O59" s="57"/>
      <c r="P59" s="57"/>
      <c r="Q59" s="62">
        <v>30</v>
      </c>
      <c r="R59" s="62">
        <v>15</v>
      </c>
      <c r="S59" s="67">
        <v>38</v>
      </c>
      <c r="T59" s="67">
        <v>19</v>
      </c>
      <c r="U59" s="57"/>
      <c r="V59" s="57"/>
      <c r="W59" s="72"/>
      <c r="X59" s="72"/>
    </row>
    <row r="60" spans="1:24" ht="13.5" customHeight="1">
      <c r="A60" s="28" t="s">
        <v>159</v>
      </c>
      <c r="B60" s="20" t="s">
        <v>52</v>
      </c>
      <c r="C60" s="22"/>
      <c r="D60" s="90"/>
      <c r="E60" s="137" t="s">
        <v>147</v>
      </c>
      <c r="F60" s="22"/>
      <c r="G60" s="22">
        <v>2</v>
      </c>
      <c r="H60" s="22"/>
      <c r="I60" s="23"/>
      <c r="J60" s="46"/>
      <c r="K60" s="22"/>
      <c r="L60" s="22"/>
      <c r="M60" s="52"/>
      <c r="N60" s="52"/>
      <c r="O60" s="57"/>
      <c r="P60" s="57"/>
      <c r="Q60" s="62"/>
      <c r="R60" s="62"/>
      <c r="S60" s="67">
        <v>2</v>
      </c>
      <c r="T60" s="67"/>
      <c r="U60" s="57"/>
      <c r="V60" s="57"/>
      <c r="W60" s="72"/>
      <c r="X60" s="72"/>
    </row>
    <row r="61" spans="1:24" ht="23.25" customHeight="1">
      <c r="A61" s="28" t="s">
        <v>160</v>
      </c>
      <c r="B61" s="20" t="s">
        <v>154</v>
      </c>
      <c r="C61" s="22"/>
      <c r="D61" s="90"/>
      <c r="E61" s="138"/>
      <c r="F61" s="22"/>
      <c r="G61" s="22">
        <v>12</v>
      </c>
      <c r="H61" s="22"/>
      <c r="I61" s="23"/>
      <c r="J61" s="46"/>
      <c r="K61" s="22"/>
      <c r="L61" s="22"/>
      <c r="M61" s="52"/>
      <c r="N61" s="52"/>
      <c r="O61" s="57"/>
      <c r="P61" s="57"/>
      <c r="Q61" s="62"/>
      <c r="R61" s="62"/>
      <c r="S61" s="67">
        <v>12</v>
      </c>
      <c r="T61" s="67"/>
      <c r="U61" s="57"/>
      <c r="V61" s="57"/>
      <c r="W61" s="72"/>
      <c r="X61" s="72"/>
    </row>
    <row r="62" spans="1:24" ht="26.25" customHeight="1">
      <c r="A62" s="76" t="s">
        <v>135</v>
      </c>
      <c r="B62" s="75" t="s">
        <v>150</v>
      </c>
      <c r="C62" s="23">
        <v>6</v>
      </c>
      <c r="D62" s="23"/>
      <c r="E62" s="23"/>
      <c r="F62" s="23"/>
      <c r="G62" s="23">
        <f>SUM(G63:G67)</f>
        <v>537</v>
      </c>
      <c r="H62" s="23">
        <f>SUM(H63:H67)</f>
        <v>148</v>
      </c>
      <c r="I62" s="23"/>
      <c r="J62" s="47">
        <f>SUM(J63:J65)</f>
        <v>296</v>
      </c>
      <c r="K62" s="23">
        <f>SUM(K63:K67)</f>
        <v>176</v>
      </c>
      <c r="L62" s="23">
        <f>SUM(L63:L67)</f>
        <v>120</v>
      </c>
      <c r="M62" s="53">
        <f aca="true" t="shared" si="7" ref="M62:X62">SUM(M63:M67)</f>
        <v>0</v>
      </c>
      <c r="N62" s="53">
        <f t="shared" si="7"/>
        <v>0</v>
      </c>
      <c r="O62" s="58">
        <f t="shared" si="7"/>
        <v>0</v>
      </c>
      <c r="P62" s="58">
        <f t="shared" si="7"/>
        <v>0</v>
      </c>
      <c r="Q62" s="63">
        <f t="shared" si="7"/>
        <v>0</v>
      </c>
      <c r="R62" s="63">
        <f t="shared" si="7"/>
        <v>0</v>
      </c>
      <c r="S62" s="68">
        <f t="shared" si="7"/>
        <v>0</v>
      </c>
      <c r="T62" s="68">
        <f t="shared" si="7"/>
        <v>0</v>
      </c>
      <c r="U62" s="58">
        <f t="shared" si="7"/>
        <v>149</v>
      </c>
      <c r="V62" s="58">
        <f t="shared" si="7"/>
        <v>32</v>
      </c>
      <c r="W62" s="73">
        <f t="shared" si="7"/>
        <v>240</v>
      </c>
      <c r="X62" s="73">
        <f t="shared" si="7"/>
        <v>88</v>
      </c>
    </row>
    <row r="63" spans="1:24" ht="37.5" customHeight="1">
      <c r="A63" s="28" t="s">
        <v>151</v>
      </c>
      <c r="B63" s="20" t="s">
        <v>108</v>
      </c>
      <c r="C63" s="22"/>
      <c r="D63" s="22"/>
      <c r="E63" s="80" t="s">
        <v>146</v>
      </c>
      <c r="F63" s="22"/>
      <c r="G63" s="22">
        <v>192</v>
      </c>
      <c r="H63" s="22">
        <v>64</v>
      </c>
      <c r="I63" s="22"/>
      <c r="J63" s="46">
        <v>128</v>
      </c>
      <c r="K63" s="22">
        <v>96</v>
      </c>
      <c r="L63" s="22">
        <v>32</v>
      </c>
      <c r="M63" s="52"/>
      <c r="N63" s="52"/>
      <c r="O63" s="57"/>
      <c r="P63" s="57"/>
      <c r="Q63" s="62"/>
      <c r="R63" s="62"/>
      <c r="S63" s="67"/>
      <c r="T63" s="67"/>
      <c r="U63" s="57">
        <v>128</v>
      </c>
      <c r="V63" s="57">
        <v>32</v>
      </c>
      <c r="W63" s="72"/>
      <c r="X63" s="72"/>
    </row>
    <row r="64" spans="1:24" ht="24.75" customHeight="1">
      <c r="A64" s="28" t="s">
        <v>204</v>
      </c>
      <c r="B64" s="20" t="s">
        <v>206</v>
      </c>
      <c r="C64" s="22"/>
      <c r="D64" s="22"/>
      <c r="E64" s="137" t="s">
        <v>205</v>
      </c>
      <c r="F64" s="22"/>
      <c r="G64" s="22">
        <v>198</v>
      </c>
      <c r="H64" s="22">
        <v>66</v>
      </c>
      <c r="I64" s="22"/>
      <c r="J64" s="46">
        <v>132</v>
      </c>
      <c r="K64" s="22">
        <v>68</v>
      </c>
      <c r="L64" s="22">
        <v>64</v>
      </c>
      <c r="M64" s="52"/>
      <c r="N64" s="52"/>
      <c r="O64" s="57"/>
      <c r="P64" s="57"/>
      <c r="Q64" s="62"/>
      <c r="R64" s="62"/>
      <c r="S64" s="67"/>
      <c r="T64" s="67"/>
      <c r="U64" s="57"/>
      <c r="V64" s="57"/>
      <c r="W64" s="72">
        <v>132</v>
      </c>
      <c r="X64" s="72">
        <v>64</v>
      </c>
    </row>
    <row r="65" spans="1:24" ht="36.75" customHeight="1">
      <c r="A65" s="28" t="s">
        <v>207</v>
      </c>
      <c r="B65" s="20" t="s">
        <v>208</v>
      </c>
      <c r="C65" s="22"/>
      <c r="D65" s="22"/>
      <c r="E65" s="138"/>
      <c r="F65" s="22"/>
      <c r="G65" s="22">
        <v>54</v>
      </c>
      <c r="H65" s="22">
        <v>18</v>
      </c>
      <c r="I65" s="22"/>
      <c r="J65" s="46">
        <v>36</v>
      </c>
      <c r="K65" s="22">
        <v>12</v>
      </c>
      <c r="L65" s="22">
        <v>24</v>
      </c>
      <c r="M65" s="52"/>
      <c r="N65" s="52"/>
      <c r="O65" s="57"/>
      <c r="P65" s="57"/>
      <c r="Q65" s="62"/>
      <c r="R65" s="62"/>
      <c r="S65" s="67"/>
      <c r="T65" s="67"/>
      <c r="U65" s="57"/>
      <c r="V65" s="57"/>
      <c r="W65" s="72">
        <v>36</v>
      </c>
      <c r="X65" s="72">
        <v>24</v>
      </c>
    </row>
    <row r="66" spans="1:24" ht="15.75" customHeight="1">
      <c r="A66" s="28" t="s">
        <v>161</v>
      </c>
      <c r="B66" s="20" t="s">
        <v>52</v>
      </c>
      <c r="C66" s="22"/>
      <c r="D66" s="22"/>
      <c r="E66" s="137" t="s">
        <v>134</v>
      </c>
      <c r="F66" s="22"/>
      <c r="G66" s="22">
        <v>9</v>
      </c>
      <c r="H66" s="22"/>
      <c r="I66" s="22"/>
      <c r="J66" s="46"/>
      <c r="K66" s="22"/>
      <c r="L66" s="22"/>
      <c r="M66" s="52"/>
      <c r="N66" s="52"/>
      <c r="O66" s="57"/>
      <c r="P66" s="57"/>
      <c r="Q66" s="62"/>
      <c r="R66" s="62"/>
      <c r="S66" s="67"/>
      <c r="T66" s="67"/>
      <c r="U66" s="57">
        <v>3</v>
      </c>
      <c r="V66" s="57"/>
      <c r="W66" s="72">
        <v>6</v>
      </c>
      <c r="X66" s="72"/>
    </row>
    <row r="67" spans="1:24" ht="24" customHeight="1">
      <c r="A67" s="28" t="s">
        <v>162</v>
      </c>
      <c r="B67" s="20" t="s">
        <v>154</v>
      </c>
      <c r="C67" s="22"/>
      <c r="D67" s="22"/>
      <c r="E67" s="138"/>
      <c r="F67" s="22"/>
      <c r="G67" s="22">
        <v>84</v>
      </c>
      <c r="H67" s="22"/>
      <c r="I67" s="22"/>
      <c r="J67" s="46"/>
      <c r="K67" s="22"/>
      <c r="L67" s="22"/>
      <c r="M67" s="52"/>
      <c r="N67" s="52"/>
      <c r="O67" s="57"/>
      <c r="P67" s="57"/>
      <c r="Q67" s="62"/>
      <c r="R67" s="62"/>
      <c r="S67" s="67"/>
      <c r="T67" s="67"/>
      <c r="U67" s="57">
        <v>18</v>
      </c>
      <c r="V67" s="57"/>
      <c r="W67" s="72">
        <v>66</v>
      </c>
      <c r="X67" s="72"/>
    </row>
    <row r="68" spans="1:24" ht="36.75" customHeight="1">
      <c r="A68" s="28"/>
      <c r="B68" s="105" t="s">
        <v>201</v>
      </c>
      <c r="C68" s="104"/>
      <c r="D68" s="44"/>
      <c r="E68" s="44"/>
      <c r="F68" s="91">
        <v>5472</v>
      </c>
      <c r="G68" s="91">
        <v>5472</v>
      </c>
      <c r="H68" s="91">
        <v>1548</v>
      </c>
      <c r="I68" s="91">
        <v>3924</v>
      </c>
      <c r="J68" s="91">
        <v>3924</v>
      </c>
      <c r="K68" s="91">
        <f aca="true" t="shared" si="8" ref="K68:V68">SUM(K22,K19,K9)</f>
        <v>1785</v>
      </c>
      <c r="L68" s="91">
        <f t="shared" si="8"/>
        <v>1311</v>
      </c>
      <c r="M68" s="106">
        <f t="shared" si="8"/>
        <v>576</v>
      </c>
      <c r="N68" s="106">
        <f t="shared" si="8"/>
        <v>158</v>
      </c>
      <c r="O68" s="58">
        <f>SUM(O22,O19,O9)</f>
        <v>796</v>
      </c>
      <c r="P68" s="58">
        <f t="shared" si="8"/>
        <v>302</v>
      </c>
      <c r="Q68" s="63">
        <f>SUM(Q22,Q19,Q9)</f>
        <v>480</v>
      </c>
      <c r="R68" s="63">
        <f t="shared" si="8"/>
        <v>297</v>
      </c>
      <c r="S68" s="68">
        <v>864</v>
      </c>
      <c r="T68" s="68">
        <f t="shared" si="8"/>
        <v>304</v>
      </c>
      <c r="U68" s="58">
        <v>612</v>
      </c>
      <c r="V68" s="58">
        <f t="shared" si="8"/>
        <v>186</v>
      </c>
      <c r="W68" s="108">
        <v>468</v>
      </c>
      <c r="X68" s="108">
        <f>SUM(X22,X9)</f>
        <v>160</v>
      </c>
    </row>
    <row r="69" spans="1:24" ht="24" customHeight="1">
      <c r="A69" s="28"/>
      <c r="B69" s="105" t="s">
        <v>187</v>
      </c>
      <c r="C69" s="104"/>
      <c r="D69" s="44"/>
      <c r="E69" s="44"/>
      <c r="F69" s="91">
        <v>4644</v>
      </c>
      <c r="G69" s="91">
        <v>4644</v>
      </c>
      <c r="H69" s="91">
        <v>1548</v>
      </c>
      <c r="I69" s="91">
        <v>3096</v>
      </c>
      <c r="J69" s="91">
        <v>3096</v>
      </c>
      <c r="K69" s="91">
        <v>1828</v>
      </c>
      <c r="L69" s="91">
        <v>1268</v>
      </c>
      <c r="M69" s="106">
        <v>576</v>
      </c>
      <c r="N69" s="106">
        <v>168</v>
      </c>
      <c r="O69" s="58">
        <v>660</v>
      </c>
      <c r="P69" s="58">
        <v>292</v>
      </c>
      <c r="Q69" s="63">
        <v>450</v>
      </c>
      <c r="R69" s="63">
        <v>297</v>
      </c>
      <c r="S69" s="68">
        <v>570</v>
      </c>
      <c r="T69" s="68">
        <v>304</v>
      </c>
      <c r="U69" s="58">
        <v>480</v>
      </c>
      <c r="V69" s="58">
        <v>201</v>
      </c>
      <c r="W69" s="108">
        <v>360</v>
      </c>
      <c r="X69" s="108">
        <v>120</v>
      </c>
    </row>
    <row r="70" spans="1:24" ht="24" customHeight="1">
      <c r="A70" s="28"/>
      <c r="B70" s="107" t="s">
        <v>188</v>
      </c>
      <c r="C70" s="104"/>
      <c r="D70" s="44"/>
      <c r="E70" s="44"/>
      <c r="F70" s="91">
        <v>3240</v>
      </c>
      <c r="G70" s="91">
        <v>3240</v>
      </c>
      <c r="H70" s="91">
        <v>1080</v>
      </c>
      <c r="I70" s="91"/>
      <c r="J70" s="91">
        <v>2160</v>
      </c>
      <c r="K70" s="91">
        <v>2160</v>
      </c>
      <c r="L70" s="91"/>
      <c r="M70" s="106"/>
      <c r="N70" s="106"/>
      <c r="O70" s="57"/>
      <c r="P70" s="57"/>
      <c r="Q70" s="62"/>
      <c r="R70" s="62"/>
      <c r="S70" s="67"/>
      <c r="T70" s="67"/>
      <c r="U70" s="57"/>
      <c r="V70" s="57"/>
      <c r="W70" s="108"/>
      <c r="X70" s="108"/>
    </row>
    <row r="71" spans="1:24" ht="24" customHeight="1">
      <c r="A71" s="28"/>
      <c r="B71" s="105" t="s">
        <v>189</v>
      </c>
      <c r="C71" s="104"/>
      <c r="D71" s="44"/>
      <c r="E71" s="44"/>
      <c r="F71" s="91">
        <v>1404</v>
      </c>
      <c r="G71" s="91">
        <v>1404</v>
      </c>
      <c r="H71" s="91">
        <v>468</v>
      </c>
      <c r="J71" s="91">
        <v>936</v>
      </c>
      <c r="K71" s="91">
        <v>936</v>
      </c>
      <c r="L71" s="91"/>
      <c r="M71" s="106"/>
      <c r="N71" s="106"/>
      <c r="O71" s="57"/>
      <c r="P71" s="57"/>
      <c r="Q71" s="62"/>
      <c r="R71" s="62"/>
      <c r="S71" s="67"/>
      <c r="T71" s="67"/>
      <c r="U71" s="57"/>
      <c r="V71" s="57"/>
      <c r="W71" s="108"/>
      <c r="X71" s="108"/>
    </row>
    <row r="72" spans="1:24" ht="24" customHeight="1">
      <c r="A72" s="105" t="s">
        <v>191</v>
      </c>
      <c r="B72" s="105" t="s">
        <v>52</v>
      </c>
      <c r="C72" s="46"/>
      <c r="D72" s="46"/>
      <c r="E72" s="46"/>
      <c r="F72" s="152" t="s">
        <v>192</v>
      </c>
      <c r="G72" s="152" t="s">
        <v>192</v>
      </c>
      <c r="H72" s="91"/>
      <c r="I72" s="152">
        <v>828</v>
      </c>
      <c r="J72" s="152">
        <v>828</v>
      </c>
      <c r="K72" s="47"/>
      <c r="L72" s="47"/>
      <c r="M72" s="52"/>
      <c r="N72" s="52"/>
      <c r="O72" s="58">
        <v>18</v>
      </c>
      <c r="P72" s="58"/>
      <c r="Q72" s="63">
        <v>18</v>
      </c>
      <c r="R72" s="63"/>
      <c r="S72" s="68">
        <v>18</v>
      </c>
      <c r="T72" s="68"/>
      <c r="U72" s="58">
        <v>18</v>
      </c>
      <c r="V72" s="58"/>
      <c r="W72" s="108">
        <v>12</v>
      </c>
      <c r="X72" s="108"/>
    </row>
    <row r="73" spans="1:24" ht="24" customHeight="1">
      <c r="A73" s="105" t="s">
        <v>193</v>
      </c>
      <c r="B73" s="105" t="s">
        <v>194</v>
      </c>
      <c r="C73" s="46"/>
      <c r="D73" s="46"/>
      <c r="E73" s="46"/>
      <c r="F73" s="153"/>
      <c r="G73" s="153"/>
      <c r="H73" s="91"/>
      <c r="I73" s="153"/>
      <c r="J73" s="153"/>
      <c r="K73" s="47"/>
      <c r="L73" s="47"/>
      <c r="M73" s="52"/>
      <c r="N73" s="52"/>
      <c r="O73" s="58">
        <v>150</v>
      </c>
      <c r="P73" s="58"/>
      <c r="Q73" s="63">
        <v>108</v>
      </c>
      <c r="R73" s="63"/>
      <c r="S73" s="68">
        <v>276</v>
      </c>
      <c r="T73" s="68"/>
      <c r="U73" s="58">
        <v>114</v>
      </c>
      <c r="V73" s="58"/>
      <c r="W73" s="108">
        <v>96</v>
      </c>
      <c r="X73" s="108"/>
    </row>
    <row r="74" spans="1:24" s="32" customFormat="1" ht="26.25" customHeight="1">
      <c r="A74" s="30" t="s">
        <v>54</v>
      </c>
      <c r="B74" s="31" t="s">
        <v>53</v>
      </c>
      <c r="C74" s="22"/>
      <c r="D74" s="22"/>
      <c r="E74" s="22"/>
      <c r="F74" s="23" t="s">
        <v>61</v>
      </c>
      <c r="G74" s="22"/>
      <c r="H74" s="22"/>
      <c r="I74" s="36"/>
      <c r="J74" s="39"/>
      <c r="K74" s="22"/>
      <c r="L74" s="23"/>
      <c r="M74" s="52"/>
      <c r="N74" s="52"/>
      <c r="O74" s="57"/>
      <c r="P74" s="57"/>
      <c r="Q74" s="62"/>
      <c r="R74" s="62"/>
      <c r="S74" s="67"/>
      <c r="T74" s="67"/>
      <c r="U74" s="57"/>
      <c r="V74" s="57"/>
      <c r="W74" s="72" t="s">
        <v>75</v>
      </c>
      <c r="X74" s="72"/>
    </row>
    <row r="75" spans="1:24" ht="20.25" customHeight="1">
      <c r="A75" s="27" t="s">
        <v>55</v>
      </c>
      <c r="B75" s="34" t="s">
        <v>33</v>
      </c>
      <c r="C75" s="16"/>
      <c r="D75" s="16"/>
      <c r="E75" s="16"/>
      <c r="F75" s="17" t="s">
        <v>68</v>
      </c>
      <c r="G75" s="16" t="s">
        <v>76</v>
      </c>
      <c r="H75" s="16"/>
      <c r="I75" s="29"/>
      <c r="J75" s="37"/>
      <c r="K75" s="16"/>
      <c r="L75" s="16"/>
      <c r="M75" s="52"/>
      <c r="N75" s="52"/>
      <c r="O75" s="57"/>
      <c r="P75" s="57"/>
      <c r="Q75" s="62"/>
      <c r="R75" s="62"/>
      <c r="S75" s="67"/>
      <c r="T75" s="67"/>
      <c r="U75" s="57"/>
      <c r="V75" s="57"/>
      <c r="W75" s="72"/>
      <c r="X75" s="72"/>
    </row>
    <row r="76" spans="1:24" ht="23.25" customHeight="1">
      <c r="A76" s="27" t="s">
        <v>56</v>
      </c>
      <c r="B76" s="34" t="s">
        <v>57</v>
      </c>
      <c r="C76" s="16"/>
      <c r="D76" s="16"/>
      <c r="E76" s="16"/>
      <c r="F76" s="17" t="s">
        <v>62</v>
      </c>
      <c r="G76" s="16"/>
      <c r="H76" s="16"/>
      <c r="I76" s="29"/>
      <c r="J76" s="37"/>
      <c r="K76" s="16"/>
      <c r="L76" s="16"/>
      <c r="M76" s="52"/>
      <c r="N76" s="52"/>
      <c r="O76" s="57"/>
      <c r="P76" s="57"/>
      <c r="Q76" s="62"/>
      <c r="R76" s="62"/>
      <c r="S76" s="67"/>
      <c r="T76" s="67"/>
      <c r="U76" s="57"/>
      <c r="V76" s="57"/>
      <c r="W76" s="72" t="s">
        <v>77</v>
      </c>
      <c r="X76" s="72"/>
    </row>
    <row r="77" spans="1:24" ht="24" customHeight="1">
      <c r="A77" s="35" t="s">
        <v>58</v>
      </c>
      <c r="B77" s="33" t="s">
        <v>60</v>
      </c>
      <c r="C77" s="22"/>
      <c r="D77" s="22"/>
      <c r="E77" s="22"/>
      <c r="F77" s="23" t="s">
        <v>63</v>
      </c>
      <c r="G77" s="22"/>
      <c r="H77" s="22"/>
      <c r="I77" s="36"/>
      <c r="J77" s="38"/>
      <c r="K77" s="22"/>
      <c r="L77" s="22"/>
      <c r="M77" s="52"/>
      <c r="N77" s="52"/>
      <c r="O77" s="57"/>
      <c r="P77" s="57"/>
      <c r="Q77" s="62"/>
      <c r="R77" s="62"/>
      <c r="S77" s="67"/>
      <c r="T77" s="67"/>
      <c r="U77" s="57"/>
      <c r="V77" s="57"/>
      <c r="W77" s="72" t="s">
        <v>75</v>
      </c>
      <c r="X77" s="72"/>
    </row>
    <row r="78" spans="1:24" ht="26.25" customHeight="1">
      <c r="A78" s="35" t="s">
        <v>59</v>
      </c>
      <c r="B78" s="33" t="s">
        <v>34</v>
      </c>
      <c r="C78" s="22"/>
      <c r="D78" s="22"/>
      <c r="E78" s="22"/>
      <c r="F78" s="23" t="s">
        <v>64</v>
      </c>
      <c r="G78" s="22"/>
      <c r="H78" s="22"/>
      <c r="I78" s="36"/>
      <c r="J78" s="38"/>
      <c r="K78" s="22"/>
      <c r="L78" s="22"/>
      <c r="M78" s="52"/>
      <c r="N78" s="52"/>
      <c r="O78" s="57"/>
      <c r="P78" s="57"/>
      <c r="Q78" s="62"/>
      <c r="R78" s="62"/>
      <c r="S78" s="67"/>
      <c r="T78" s="67"/>
      <c r="U78" s="57"/>
      <c r="V78" s="57"/>
      <c r="W78" s="72" t="s">
        <v>78</v>
      </c>
      <c r="X78" s="72"/>
    </row>
    <row r="79" spans="1:24" ht="24" customHeight="1">
      <c r="A79" s="149" t="s">
        <v>163</v>
      </c>
      <c r="B79" s="150"/>
      <c r="C79" s="150"/>
      <c r="D79" s="150"/>
      <c r="E79" s="150"/>
      <c r="F79" s="150"/>
      <c r="G79" s="130" t="s">
        <v>164</v>
      </c>
      <c r="H79" s="83" t="s">
        <v>165</v>
      </c>
      <c r="I79" s="84"/>
      <c r="J79" s="84"/>
      <c r="K79" s="84"/>
      <c r="L79" s="84"/>
      <c r="M79" s="109">
        <v>576</v>
      </c>
      <c r="N79" s="109">
        <v>168</v>
      </c>
      <c r="O79" s="109">
        <v>660</v>
      </c>
      <c r="P79" s="109">
        <v>292</v>
      </c>
      <c r="Q79" s="109">
        <v>450</v>
      </c>
      <c r="R79" s="109">
        <v>297</v>
      </c>
      <c r="S79" s="109">
        <v>570</v>
      </c>
      <c r="T79" s="109">
        <v>304</v>
      </c>
      <c r="U79" s="109">
        <v>480</v>
      </c>
      <c r="V79" s="110">
        <v>201</v>
      </c>
      <c r="W79" s="110">
        <v>360</v>
      </c>
      <c r="X79" s="110">
        <v>120</v>
      </c>
    </row>
    <row r="80" spans="1:24" ht="18" customHeight="1">
      <c r="A80" s="151" t="s">
        <v>166</v>
      </c>
      <c r="B80" s="151"/>
      <c r="C80" s="89"/>
      <c r="D80" s="89"/>
      <c r="E80" s="89"/>
      <c r="F80" s="89"/>
      <c r="G80" s="131"/>
      <c r="H80" s="133" t="s">
        <v>167</v>
      </c>
      <c r="I80" s="134"/>
      <c r="J80" s="134"/>
      <c r="K80" s="134"/>
      <c r="L80" s="134"/>
      <c r="M80" s="90">
        <v>0</v>
      </c>
      <c r="N80" s="90"/>
      <c r="O80" s="90">
        <v>18</v>
      </c>
      <c r="P80" s="90"/>
      <c r="Q80" s="90">
        <v>18</v>
      </c>
      <c r="R80" s="90"/>
      <c r="S80" s="90">
        <v>18</v>
      </c>
      <c r="T80" s="90"/>
      <c r="U80" s="90">
        <v>18</v>
      </c>
      <c r="V80" s="44"/>
      <c r="W80" s="91">
        <v>12</v>
      </c>
      <c r="X80" s="44"/>
    </row>
    <row r="81" spans="1:24" ht="23.25" customHeight="1">
      <c r="A81" s="154" t="s">
        <v>178</v>
      </c>
      <c r="B81" s="154"/>
      <c r="C81" s="154"/>
      <c r="D81" s="154"/>
      <c r="E81" s="154"/>
      <c r="F81" s="154"/>
      <c r="G81" s="131"/>
      <c r="H81" s="141" t="s">
        <v>168</v>
      </c>
      <c r="I81" s="142"/>
      <c r="J81" s="142"/>
      <c r="K81" s="142"/>
      <c r="L81" s="143"/>
      <c r="M81" s="90">
        <v>0</v>
      </c>
      <c r="N81" s="90"/>
      <c r="O81" s="90">
        <v>150</v>
      </c>
      <c r="P81" s="90"/>
      <c r="Q81" s="90">
        <v>108</v>
      </c>
      <c r="R81" s="90"/>
      <c r="S81" s="90">
        <v>276</v>
      </c>
      <c r="T81" s="90"/>
      <c r="U81" s="90">
        <v>114</v>
      </c>
      <c r="V81" s="44"/>
      <c r="W81" s="91">
        <v>96</v>
      </c>
      <c r="X81" s="44"/>
    </row>
    <row r="82" spans="1:24" ht="17.25" customHeight="1">
      <c r="A82" s="155" t="s">
        <v>169</v>
      </c>
      <c r="B82" s="156"/>
      <c r="C82" s="156"/>
      <c r="D82" s="156"/>
      <c r="E82" s="156"/>
      <c r="F82" s="156"/>
      <c r="G82" s="131"/>
      <c r="H82" s="141" t="s">
        <v>170</v>
      </c>
      <c r="I82" s="142"/>
      <c r="J82" s="142"/>
      <c r="K82" s="142"/>
      <c r="L82" s="142"/>
      <c r="M82" s="90">
        <v>2</v>
      </c>
      <c r="N82" s="90"/>
      <c r="O82" s="90">
        <v>3</v>
      </c>
      <c r="P82" s="90"/>
      <c r="Q82" s="90">
        <v>3</v>
      </c>
      <c r="R82" s="90"/>
      <c r="S82" s="90">
        <v>3</v>
      </c>
      <c r="T82" s="90"/>
      <c r="U82" s="90">
        <v>2</v>
      </c>
      <c r="V82" s="44"/>
      <c r="W82" s="91">
        <v>4</v>
      </c>
      <c r="X82" s="44"/>
    </row>
    <row r="83" spans="1:24" ht="15.75" customHeight="1">
      <c r="A83" s="135" t="s">
        <v>171</v>
      </c>
      <c r="B83" s="136"/>
      <c r="C83" s="136"/>
      <c r="D83" s="136"/>
      <c r="E83" s="136"/>
      <c r="F83" s="136"/>
      <c r="G83" s="131"/>
      <c r="H83" s="85" t="s">
        <v>172</v>
      </c>
      <c r="I83" s="86"/>
      <c r="J83" s="86"/>
      <c r="K83" s="86"/>
      <c r="L83" s="86"/>
      <c r="M83" s="90">
        <v>1</v>
      </c>
      <c r="N83" s="90"/>
      <c r="O83" s="90">
        <v>3</v>
      </c>
      <c r="P83" s="90"/>
      <c r="Q83" s="90">
        <v>3</v>
      </c>
      <c r="R83" s="90"/>
      <c r="S83" s="90">
        <v>6</v>
      </c>
      <c r="T83" s="90"/>
      <c r="U83" s="90">
        <v>6</v>
      </c>
      <c r="V83" s="44"/>
      <c r="W83" s="91">
        <v>4</v>
      </c>
      <c r="X83" s="44"/>
    </row>
    <row r="84" spans="1:24" ht="18" customHeight="1">
      <c r="A84" s="147" t="s">
        <v>173</v>
      </c>
      <c r="B84" s="148"/>
      <c r="C84" s="148"/>
      <c r="D84" s="148"/>
      <c r="E84" s="148"/>
      <c r="F84" s="148"/>
      <c r="G84" s="131"/>
      <c r="H84" s="133" t="s">
        <v>174</v>
      </c>
      <c r="I84" s="134"/>
      <c r="J84" s="134"/>
      <c r="K84" s="134"/>
      <c r="L84" s="134"/>
      <c r="M84" s="91">
        <v>1</v>
      </c>
      <c r="N84" s="91"/>
      <c r="O84" s="91">
        <v>5</v>
      </c>
      <c r="P84" s="91"/>
      <c r="Q84" s="91">
        <v>1</v>
      </c>
      <c r="R84" s="91"/>
      <c r="S84" s="91">
        <v>0</v>
      </c>
      <c r="T84" s="91"/>
      <c r="U84" s="91">
        <v>0</v>
      </c>
      <c r="V84" s="91"/>
      <c r="W84" s="91">
        <v>0</v>
      </c>
      <c r="X84" s="91"/>
    </row>
    <row r="85" spans="1:24" ht="13.5" customHeight="1">
      <c r="A85" s="87"/>
      <c r="B85" s="88"/>
      <c r="C85" s="129"/>
      <c r="D85" s="129"/>
      <c r="E85" s="129"/>
      <c r="F85" s="129"/>
      <c r="G85" s="132"/>
      <c r="H85" s="85" t="s">
        <v>175</v>
      </c>
      <c r="I85" s="86"/>
      <c r="J85" s="86"/>
      <c r="K85" s="86"/>
      <c r="L85" s="86"/>
      <c r="M85" s="90">
        <v>36</v>
      </c>
      <c r="N85" s="90"/>
      <c r="O85" s="90">
        <v>36</v>
      </c>
      <c r="P85" s="90"/>
      <c r="Q85" s="90">
        <v>36</v>
      </c>
      <c r="R85" s="90"/>
      <c r="S85" s="90">
        <v>36</v>
      </c>
      <c r="T85" s="90"/>
      <c r="U85" s="90">
        <v>36</v>
      </c>
      <c r="V85" s="91"/>
      <c r="W85" s="91">
        <v>36</v>
      </c>
      <c r="X85" s="91"/>
    </row>
    <row r="86" spans="1:21" ht="12.75">
      <c r="A86" s="4"/>
      <c r="B86" s="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6"/>
    </row>
    <row r="87" spans="1:21" ht="12.75">
      <c r="A87" s="4"/>
      <c r="B87" s="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6"/>
    </row>
    <row r="88" spans="1:21" ht="12.75">
      <c r="A88" s="4"/>
      <c r="B88" s="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6"/>
    </row>
    <row r="89" spans="1:21" ht="12.75">
      <c r="A89" s="4"/>
      <c r="B89" s="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6"/>
    </row>
    <row r="90" spans="1:21" ht="12.75">
      <c r="A90" s="4"/>
      <c r="B90" s="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6"/>
    </row>
    <row r="91" spans="1:21" ht="12.75">
      <c r="A91" s="7"/>
      <c r="B91" s="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6"/>
    </row>
    <row r="92" spans="1:21" ht="12.75">
      <c r="A92" s="4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75">
      <c r="A93" s="4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75">
      <c r="A94" s="7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7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75">
      <c r="A96" s="8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75">
      <c r="A97" s="4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75">
      <c r="A98" s="4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75">
      <c r="A99" s="4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75">
      <c r="A100" s="4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75">
      <c r="A101" s="4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75">
      <c r="A102" s="4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2.75">
      <c r="A103" s="9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2.75">
      <c r="A104" s="7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2.75">
      <c r="A105" s="7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2.75">
      <c r="A106" s="10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2.75">
      <c r="A107" s="10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2.75">
      <c r="A108" s="10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2.75">
      <c r="A109" s="10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2.75">
      <c r="A110" s="10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2.75">
      <c r="A111" s="10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2.75">
      <c r="A112" s="10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2.75">
      <c r="A113" s="10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2.75">
      <c r="A114" s="10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2.75">
      <c r="A115" s="10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2.75">
      <c r="A116" s="10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2.75">
      <c r="A117" s="10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2.75">
      <c r="A118" s="10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2.75">
      <c r="A119" s="10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2.75">
      <c r="A120" s="10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2.75">
      <c r="A121" s="10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2.75">
      <c r="A122" s="10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2.75">
      <c r="A123" s="10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2.75">
      <c r="A124" s="10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2.75">
      <c r="A125" s="10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2.75">
      <c r="A126" s="10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2.75">
      <c r="A127" s="10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2.75">
      <c r="A128" s="10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2.75">
      <c r="A129" s="10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2.75">
      <c r="A130" s="10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2.75">
      <c r="A131" s="10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2.75">
      <c r="A132" s="10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2.75">
      <c r="A133" s="10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2.75">
      <c r="A134" s="10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2.75">
      <c r="A135" s="10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2.75">
      <c r="A136" s="10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2.75">
      <c r="A137" s="10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2.75">
      <c r="A138" s="10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2.75">
      <c r="A139" s="10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0" ht="12.75">
      <c r="A140" s="10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10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10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10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10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10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10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10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10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10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10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10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10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10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10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10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10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10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10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10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10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10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10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10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10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10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10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10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10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10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10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10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10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10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10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10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10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10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10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10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10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10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10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10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10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10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10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10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10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10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10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10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10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10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10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10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10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10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10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10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2.75">
      <c r="A200" s="10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2.75">
      <c r="A201" s="10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2.75">
      <c r="A202" s="10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2.75">
      <c r="A203" s="10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2.75">
      <c r="A204" s="10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2.75">
      <c r="A205" s="10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2.75">
      <c r="A206" s="10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2.75">
      <c r="A207" s="10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2.75">
      <c r="A208" s="10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2.75">
      <c r="A209" s="10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2.75">
      <c r="A210" s="10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2.75">
      <c r="A211" s="10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2.75">
      <c r="A212" s="10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2.75">
      <c r="A213" s="10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2.75">
      <c r="A214" s="10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2.75">
      <c r="A215" s="10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2.75">
      <c r="A216" s="10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2.75">
      <c r="A217" s="10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2.75">
      <c r="A218" s="10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2.75">
      <c r="A219" s="10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2.75">
      <c r="A220" s="10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2.75">
      <c r="A221" s="10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2.75">
      <c r="A222" s="10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2.75">
      <c r="A223" s="10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2.75">
      <c r="A224" s="10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2.75">
      <c r="A225" s="10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2.75">
      <c r="A226" s="10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2.75">
      <c r="A227" s="10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2.75">
      <c r="A228" s="10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2.75">
      <c r="A229" s="10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2.75">
      <c r="A230" s="10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2.75">
      <c r="A231" s="10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2.75">
      <c r="A232" s="10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2.75">
      <c r="A233" s="10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2.75">
      <c r="A234" s="10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2.75">
      <c r="A235" s="10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2.75">
      <c r="A236" s="10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2.75">
      <c r="A237" s="10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2.75">
      <c r="A238" s="10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2.75">
      <c r="A239" s="10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2.75">
      <c r="A240" s="10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2.75">
      <c r="A241" s="10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2.75">
      <c r="A242" s="10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2.75">
      <c r="A243" s="10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2.75">
      <c r="A244" s="10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2.75">
      <c r="A245" s="10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2.75">
      <c r="A246" s="11"/>
      <c r="B246" s="12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2.75">
      <c r="A247" s="11"/>
      <c r="B247" s="12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2.75">
      <c r="A248" s="11"/>
      <c r="B248" s="12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2.75">
      <c r="A249" s="11"/>
      <c r="B249" s="12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2.75">
      <c r="A250" s="11"/>
      <c r="B250" s="12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2.75">
      <c r="A251" s="11"/>
      <c r="B251" s="12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2.75">
      <c r="A252" s="11"/>
      <c r="B252" s="12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2.75">
      <c r="A253" s="11"/>
      <c r="B253" s="12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2.75">
      <c r="A254" s="11"/>
      <c r="B254" s="12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2.75">
      <c r="A255" s="11"/>
      <c r="B255" s="12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2.75">
      <c r="A256" s="11"/>
      <c r="B256" s="12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2.75">
      <c r="A257" s="11"/>
      <c r="B257" s="12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2.75">
      <c r="A258" s="11"/>
      <c r="B258" s="12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2.75">
      <c r="A259" s="11"/>
      <c r="B259" s="12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2.75">
      <c r="A260" s="11"/>
      <c r="B260" s="12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2.75">
      <c r="A261" s="11"/>
      <c r="B261" s="12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2.75">
      <c r="A262" s="11"/>
      <c r="B262" s="12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2.75">
      <c r="A263" s="11"/>
      <c r="B263" s="12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2.75">
      <c r="A264" s="11"/>
      <c r="B264" s="12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2.75">
      <c r="A265" s="11"/>
      <c r="B265" s="12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2.75">
      <c r="A266" s="11"/>
      <c r="B266" s="12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2.75">
      <c r="A267" s="11"/>
      <c r="B267" s="12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2.75">
      <c r="A268" s="11"/>
      <c r="B268" s="12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2.75">
      <c r="A269" s="11"/>
      <c r="B269" s="12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2.75">
      <c r="A270" s="11"/>
      <c r="B270" s="12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2.75">
      <c r="A271" s="11"/>
      <c r="B271" s="12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2.75">
      <c r="A272" s="11"/>
      <c r="B272" s="12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2.75">
      <c r="A273" s="11"/>
      <c r="B273" s="12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2.75">
      <c r="A274" s="11"/>
      <c r="B274" s="12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2.75">
      <c r="A275" s="11"/>
      <c r="B275" s="12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2.75">
      <c r="A276" s="11"/>
      <c r="B276" s="12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2.75">
      <c r="A277" s="11"/>
      <c r="B277" s="12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2.75">
      <c r="A278" s="11"/>
      <c r="B278" s="12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2.75">
      <c r="A279" s="11"/>
      <c r="B279" s="12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2.75">
      <c r="A280" s="11"/>
      <c r="B280" s="12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2.75">
      <c r="A281" s="11"/>
      <c r="B281" s="12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2.75">
      <c r="A282" s="11"/>
      <c r="B282" s="12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2.75">
      <c r="A283" s="11"/>
      <c r="B283" s="12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2.75">
      <c r="A284" s="11"/>
      <c r="B284" s="12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2.75">
      <c r="A285" s="11"/>
      <c r="B285" s="12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2.75">
      <c r="A286" s="11"/>
      <c r="B286" s="12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2.75">
      <c r="A287" s="11"/>
      <c r="B287" s="12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2.75">
      <c r="A288" s="11"/>
      <c r="B288" s="12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2.75">
      <c r="A289" s="11"/>
      <c r="B289" s="12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2.75">
      <c r="A290" s="11"/>
      <c r="B290" s="12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2.75">
      <c r="A291" s="11"/>
      <c r="B291" s="12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2.75">
      <c r="A292" s="11"/>
      <c r="B292" s="12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2.75">
      <c r="A293" s="11"/>
      <c r="B293" s="12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2.75">
      <c r="A294" s="11"/>
      <c r="B294" s="12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2.75">
      <c r="A295" s="11"/>
      <c r="B295" s="12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2.75">
      <c r="A296" s="11"/>
      <c r="B296" s="12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2.75">
      <c r="A297" s="11"/>
      <c r="B297" s="12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2.75">
      <c r="A298" s="11"/>
      <c r="B298" s="12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2.75">
      <c r="A299" s="11"/>
      <c r="B299" s="12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2.75">
      <c r="A300" s="11"/>
      <c r="B300" s="12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2.75">
      <c r="A301" s="11"/>
      <c r="B301" s="12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2.75">
      <c r="A302" s="11"/>
      <c r="B302" s="12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2.75">
      <c r="A303" s="11"/>
      <c r="B303" s="12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2.75">
      <c r="A304" s="11"/>
      <c r="B304" s="12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2.75">
      <c r="A305" s="11"/>
      <c r="B305" s="12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2.75">
      <c r="A306" s="11"/>
      <c r="B306" s="12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2.75">
      <c r="A307" s="11"/>
      <c r="B307" s="12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2.75">
      <c r="A308" s="11"/>
      <c r="B308" s="12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2.75">
      <c r="A309" s="11"/>
      <c r="B309" s="12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2.75">
      <c r="A310" s="11"/>
      <c r="B310" s="12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2.75">
      <c r="A311" s="11"/>
      <c r="B311" s="12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2.75">
      <c r="A312" s="11"/>
      <c r="B312" s="12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2.75">
      <c r="A313" s="11"/>
      <c r="B313" s="12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2.75">
      <c r="A314" s="11"/>
      <c r="B314" s="12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2.75">
      <c r="A315" s="11"/>
      <c r="B315" s="12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2.75">
      <c r="A316" s="11"/>
      <c r="B316" s="12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2.75">
      <c r="A317" s="11"/>
      <c r="B317" s="12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2.75">
      <c r="A318" s="11"/>
      <c r="B318" s="12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2.75">
      <c r="A319" s="11"/>
      <c r="B319" s="12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2.75">
      <c r="A320" s="11"/>
      <c r="B320" s="12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2.75">
      <c r="A321" s="11"/>
      <c r="B321" s="12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2.75">
      <c r="A322" s="11"/>
      <c r="B322" s="12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2.75">
      <c r="A323" s="11"/>
      <c r="B323" s="12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2.75">
      <c r="A324" s="11"/>
      <c r="B324" s="12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2.75">
      <c r="A325" s="11"/>
      <c r="B325" s="12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2.75">
      <c r="A326" s="11"/>
      <c r="B326" s="12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2.75">
      <c r="A327" s="11"/>
      <c r="B327" s="12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2.75">
      <c r="A328" s="11"/>
      <c r="B328" s="12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2.75">
      <c r="A329" s="11"/>
      <c r="B329" s="12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2.75">
      <c r="A330" s="11"/>
      <c r="B330" s="12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2.75">
      <c r="A331" s="11"/>
      <c r="B331" s="12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2.75">
      <c r="A332" s="11"/>
      <c r="B332" s="12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2.75">
      <c r="A333" s="11"/>
      <c r="B333" s="12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2.75">
      <c r="A334" s="11"/>
      <c r="B334" s="12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2.75">
      <c r="A335" s="11"/>
      <c r="B335" s="12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2.75">
      <c r="A336" s="11"/>
      <c r="B336" s="12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2.75">
      <c r="A337" s="11"/>
      <c r="B337" s="12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2.75">
      <c r="A338" s="11"/>
      <c r="B338" s="12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2.75">
      <c r="A339" s="11"/>
      <c r="B339" s="12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2.75">
      <c r="A340" s="11"/>
      <c r="B340" s="12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2.75">
      <c r="A341" s="11"/>
      <c r="B341" s="12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2.75">
      <c r="A342" s="11"/>
      <c r="B342" s="12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2.75">
      <c r="A343" s="11"/>
      <c r="B343" s="12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2.75">
      <c r="A344" s="11"/>
      <c r="B344" s="12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2.75">
      <c r="A345" s="11"/>
      <c r="B345" s="12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2.75">
      <c r="A346" s="11"/>
      <c r="B346" s="12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2.75">
      <c r="A347" s="11"/>
      <c r="B347" s="12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2.75">
      <c r="A348" s="11"/>
      <c r="B348" s="12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2.75">
      <c r="A349" s="11"/>
      <c r="B349" s="12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2.75">
      <c r="A350" s="11"/>
      <c r="B350" s="12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2.75">
      <c r="A351" s="11"/>
      <c r="B351" s="12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2.75">
      <c r="A352" s="11"/>
      <c r="B352" s="12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2.75">
      <c r="A353" s="11"/>
      <c r="B353" s="12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2.75">
      <c r="A354" s="11"/>
      <c r="B354" s="12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2.75">
      <c r="A355" s="11"/>
      <c r="B355" s="12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2.75">
      <c r="A356" s="11"/>
      <c r="B356" s="12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2.75">
      <c r="A357" s="11"/>
      <c r="B357" s="12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2.75">
      <c r="A358" s="11"/>
      <c r="B358" s="12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2.75">
      <c r="A359" s="11"/>
      <c r="B359" s="12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2.75">
      <c r="A360" s="11"/>
      <c r="B360" s="12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2.75">
      <c r="A361" s="11"/>
      <c r="B361" s="12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2.75">
      <c r="A362" s="11"/>
      <c r="B362" s="12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2.75">
      <c r="A363" s="11"/>
      <c r="B363" s="12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2.75">
      <c r="A364" s="11"/>
      <c r="B364" s="12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2.75">
      <c r="A365" s="11"/>
      <c r="B365" s="12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2.75">
      <c r="A366" s="11"/>
      <c r="B366" s="12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2.75">
      <c r="A367" s="11"/>
      <c r="B367" s="12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2.75">
      <c r="A368" s="11"/>
      <c r="B368" s="12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2.75">
      <c r="A369" s="11"/>
      <c r="B369" s="12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2.75">
      <c r="A370" s="11"/>
      <c r="B370" s="12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2.75">
      <c r="A371" s="11"/>
      <c r="B371" s="1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2.75">
      <c r="A372" s="11"/>
      <c r="B372" s="1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2.75">
      <c r="A373" s="11"/>
      <c r="B373" s="12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2.75">
      <c r="A374" s="11"/>
      <c r="B374" s="12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2.75">
      <c r="A375" s="11"/>
      <c r="B375" s="12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2.75">
      <c r="A376" s="11"/>
      <c r="B376" s="12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2.75">
      <c r="A377" s="11"/>
      <c r="B377" s="12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2.75">
      <c r="A378" s="11"/>
      <c r="B378" s="12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2.75">
      <c r="A379" s="11"/>
      <c r="B379" s="12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2.75">
      <c r="A380" s="11"/>
      <c r="B380" s="12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</sheetData>
  <sheetProtection/>
  <mergeCells count="58">
    <mergeCell ref="E64:E65"/>
    <mergeCell ref="S4:T4"/>
    <mergeCell ref="A1:T1"/>
    <mergeCell ref="A2:A7"/>
    <mergeCell ref="B2:B7"/>
    <mergeCell ref="C2:E3"/>
    <mergeCell ref="C4:C7"/>
    <mergeCell ref="F2:G6"/>
    <mergeCell ref="M2:X2"/>
    <mergeCell ref="M6:M7"/>
    <mergeCell ref="E4:E7"/>
    <mergeCell ref="W4:X4"/>
    <mergeCell ref="S6:S7"/>
    <mergeCell ref="H2:H7"/>
    <mergeCell ref="O6:O7"/>
    <mergeCell ref="S5:T5"/>
    <mergeCell ref="Q6:Q7"/>
    <mergeCell ref="U3:X3"/>
    <mergeCell ref="W5:X5"/>
    <mergeCell ref="W6:W7"/>
    <mergeCell ref="M3:P3"/>
    <mergeCell ref="K4:L6"/>
    <mergeCell ref="M4:N4"/>
    <mergeCell ref="U6:U7"/>
    <mergeCell ref="Q3:T3"/>
    <mergeCell ref="O4:P4"/>
    <mergeCell ref="Q4:R4"/>
    <mergeCell ref="M5:N5"/>
    <mergeCell ref="A82:F82"/>
    <mergeCell ref="F72:F73"/>
    <mergeCell ref="I72:I73"/>
    <mergeCell ref="U4:V4"/>
    <mergeCell ref="I2:L3"/>
    <mergeCell ref="U5:V5"/>
    <mergeCell ref="Q5:R5"/>
    <mergeCell ref="C24:C25"/>
    <mergeCell ref="I4:J6"/>
    <mergeCell ref="O5:P5"/>
    <mergeCell ref="E24:E25"/>
    <mergeCell ref="D4:D7"/>
    <mergeCell ref="A84:F84"/>
    <mergeCell ref="H82:L82"/>
    <mergeCell ref="H80:L80"/>
    <mergeCell ref="A79:F79"/>
    <mergeCell ref="A80:B80"/>
    <mergeCell ref="G72:G73"/>
    <mergeCell ref="J72:J73"/>
    <mergeCell ref="A81:F81"/>
    <mergeCell ref="C85:F85"/>
    <mergeCell ref="G79:G85"/>
    <mergeCell ref="H84:L84"/>
    <mergeCell ref="A83:F83"/>
    <mergeCell ref="E37:E38"/>
    <mergeCell ref="E60:E61"/>
    <mergeCell ref="E48:E49"/>
    <mergeCell ref="E56:E57"/>
    <mergeCell ref="E66:E67"/>
    <mergeCell ref="H81:L81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5">
      <selection activeCell="L15" sqref="L15"/>
    </sheetView>
  </sheetViews>
  <sheetFormatPr defaultColWidth="9.00390625" defaultRowHeight="12.75"/>
  <cols>
    <col min="1" max="1" width="10.75390625" style="0" customWidth="1"/>
    <col min="2" max="2" width="28.25390625" style="0" customWidth="1"/>
    <col min="4" max="4" width="6.125" style="0" customWidth="1"/>
    <col min="5" max="5" width="5.875" style="0" customWidth="1"/>
    <col min="6" max="6" width="5.625" style="0" customWidth="1"/>
    <col min="7" max="7" width="5.25390625" style="0" customWidth="1"/>
    <col min="8" max="8" width="6.625" style="0" customWidth="1"/>
    <col min="9" max="9" width="7.375" style="0" customWidth="1"/>
  </cols>
  <sheetData>
    <row r="1" spans="1:9" ht="15.75" customHeight="1">
      <c r="A1" s="205" t="s">
        <v>195</v>
      </c>
      <c r="B1" s="205"/>
      <c r="C1" s="205"/>
      <c r="D1" s="205"/>
      <c r="E1" s="205"/>
      <c r="F1" s="205"/>
      <c r="G1" s="205"/>
      <c r="H1" s="205"/>
      <c r="I1" s="205"/>
    </row>
    <row r="2" spans="1:9" ht="12.75" customHeight="1">
      <c r="A2" s="190" t="s">
        <v>1</v>
      </c>
      <c r="B2" s="191" t="s">
        <v>37</v>
      </c>
      <c r="C2" s="215" t="s">
        <v>177</v>
      </c>
      <c r="D2" s="211" t="s">
        <v>26</v>
      </c>
      <c r="E2" s="212"/>
      <c r="F2" s="212"/>
      <c r="G2" s="212"/>
      <c r="H2" s="213"/>
      <c r="I2" s="213"/>
    </row>
    <row r="3" spans="1:9" ht="12.75">
      <c r="A3" s="190"/>
      <c r="B3" s="191"/>
      <c r="C3" s="215"/>
      <c r="D3" s="214" t="s">
        <v>27</v>
      </c>
      <c r="E3" s="214"/>
      <c r="F3" s="214" t="s">
        <v>28</v>
      </c>
      <c r="G3" s="214"/>
      <c r="H3" s="214" t="s">
        <v>71</v>
      </c>
      <c r="I3" s="214"/>
    </row>
    <row r="4" spans="1:9" ht="12.75" customHeight="1">
      <c r="A4" s="190"/>
      <c r="B4" s="191"/>
      <c r="C4" s="215"/>
      <c r="D4" s="51" t="s">
        <v>29</v>
      </c>
      <c r="E4" s="56" t="s">
        <v>30</v>
      </c>
      <c r="F4" s="61" t="s">
        <v>119</v>
      </c>
      <c r="G4" s="66" t="s">
        <v>120</v>
      </c>
      <c r="H4" s="56" t="s">
        <v>121</v>
      </c>
      <c r="I4" s="71" t="s">
        <v>122</v>
      </c>
    </row>
    <row r="5" spans="1:9" ht="12.75">
      <c r="A5" s="190"/>
      <c r="B5" s="191"/>
      <c r="C5" s="215"/>
      <c r="D5" s="51" t="s">
        <v>149</v>
      </c>
      <c r="E5" s="56" t="s">
        <v>143</v>
      </c>
      <c r="F5" s="61" t="s">
        <v>144</v>
      </c>
      <c r="G5" s="66" t="s">
        <v>145</v>
      </c>
      <c r="H5" s="56" t="s">
        <v>149</v>
      </c>
      <c r="I5" s="71" t="s">
        <v>148</v>
      </c>
    </row>
    <row r="6" spans="1:9" ht="12.75">
      <c r="A6" s="190"/>
      <c r="B6" s="191"/>
      <c r="C6" s="215"/>
      <c r="D6" s="206" t="s">
        <v>0</v>
      </c>
      <c r="E6" s="207" t="s">
        <v>0</v>
      </c>
      <c r="F6" s="208" t="s">
        <v>0</v>
      </c>
      <c r="G6" s="209" t="s">
        <v>0</v>
      </c>
      <c r="H6" s="207" t="s">
        <v>0</v>
      </c>
      <c r="I6" s="210" t="s">
        <v>0</v>
      </c>
    </row>
    <row r="7" spans="1:9" ht="81" customHeight="1">
      <c r="A7" s="190"/>
      <c r="B7" s="191"/>
      <c r="C7" s="215"/>
      <c r="D7" s="206"/>
      <c r="E7" s="207"/>
      <c r="F7" s="208"/>
      <c r="G7" s="209"/>
      <c r="H7" s="207"/>
      <c r="I7" s="210"/>
    </row>
    <row r="8" spans="1:9" ht="12.75">
      <c r="A8" s="42">
        <v>1</v>
      </c>
      <c r="B8" s="42">
        <v>2</v>
      </c>
      <c r="C8" s="44">
        <v>3</v>
      </c>
      <c r="D8" s="51">
        <v>4</v>
      </c>
      <c r="E8" s="56">
        <v>5</v>
      </c>
      <c r="F8" s="61">
        <v>6</v>
      </c>
      <c r="G8" s="66">
        <v>7</v>
      </c>
      <c r="H8" s="56">
        <v>8</v>
      </c>
      <c r="I8" s="71">
        <v>9</v>
      </c>
    </row>
    <row r="9" spans="1:9" ht="24">
      <c r="A9" s="92" t="s">
        <v>6</v>
      </c>
      <c r="B9" s="18" t="s">
        <v>36</v>
      </c>
      <c r="C9" s="17">
        <f>SUM(C10:C18)</f>
        <v>352</v>
      </c>
      <c r="D9" s="53">
        <f>SUM(D10:D18)</f>
        <v>100</v>
      </c>
      <c r="E9" s="58">
        <f>SUM(E10:E18)</f>
        <v>86</v>
      </c>
      <c r="F9" s="63">
        <f>F10+F11+F13+F14</f>
        <v>56</v>
      </c>
      <c r="G9" s="68">
        <f>G10+G11+G13+G14</f>
        <v>46</v>
      </c>
      <c r="H9" s="58">
        <f>H13+H14</f>
        <v>40</v>
      </c>
      <c r="I9" s="73">
        <f>I13+I14</f>
        <v>24</v>
      </c>
    </row>
    <row r="10" spans="1:9" ht="15.75" customHeight="1">
      <c r="A10" s="93" t="s">
        <v>7</v>
      </c>
      <c r="B10" s="20" t="s">
        <v>14</v>
      </c>
      <c r="C10" s="22">
        <v>20</v>
      </c>
      <c r="D10" s="52">
        <v>20</v>
      </c>
      <c r="E10" s="57"/>
      <c r="F10" s="62"/>
      <c r="G10" s="67"/>
      <c r="H10" s="57"/>
      <c r="I10" s="72"/>
    </row>
    <row r="11" spans="1:9" ht="18.75" customHeight="1">
      <c r="A11" s="93" t="s">
        <v>8</v>
      </c>
      <c r="B11" s="20" t="s">
        <v>65</v>
      </c>
      <c r="C11" s="22">
        <v>18</v>
      </c>
      <c r="D11" s="52"/>
      <c r="E11" s="57"/>
      <c r="F11" s="62">
        <v>18</v>
      </c>
      <c r="G11" s="67"/>
      <c r="H11" s="57"/>
      <c r="I11" s="72"/>
    </row>
    <row r="12" spans="1:9" ht="15.75" customHeight="1">
      <c r="A12" s="93" t="s">
        <v>9</v>
      </c>
      <c r="B12" s="20" t="s">
        <v>35</v>
      </c>
      <c r="C12" s="22">
        <v>20</v>
      </c>
      <c r="D12" s="52">
        <v>20</v>
      </c>
      <c r="E12" s="57"/>
      <c r="F12" s="62"/>
      <c r="G12" s="67"/>
      <c r="H12" s="57"/>
      <c r="I12" s="72"/>
    </row>
    <row r="13" spans="1:9" ht="19.5" customHeight="1">
      <c r="A13" s="93" t="s">
        <v>10</v>
      </c>
      <c r="B13" s="20" t="s">
        <v>15</v>
      </c>
      <c r="C13" s="22">
        <v>40</v>
      </c>
      <c r="D13" s="52">
        <v>6</v>
      </c>
      <c r="E13" s="57">
        <v>10</v>
      </c>
      <c r="F13" s="62">
        <v>8</v>
      </c>
      <c r="G13" s="67">
        <v>8</v>
      </c>
      <c r="H13" s="57">
        <v>8</v>
      </c>
      <c r="I13" s="72"/>
    </row>
    <row r="14" spans="1:9" ht="17.25" customHeight="1">
      <c r="A14" s="93" t="s">
        <v>66</v>
      </c>
      <c r="B14" s="20" t="s">
        <v>69</v>
      </c>
      <c r="C14" s="22">
        <v>200</v>
      </c>
      <c r="D14" s="52">
        <v>32</v>
      </c>
      <c r="E14" s="57">
        <v>44</v>
      </c>
      <c r="F14" s="62">
        <v>30</v>
      </c>
      <c r="G14" s="67">
        <v>38</v>
      </c>
      <c r="H14" s="57">
        <v>32</v>
      </c>
      <c r="I14" s="72">
        <v>24</v>
      </c>
    </row>
    <row r="15" spans="1:9" ht="26.25" customHeight="1">
      <c r="A15" s="93" t="s">
        <v>142</v>
      </c>
      <c r="B15" s="20" t="s">
        <v>118</v>
      </c>
      <c r="C15" s="22">
        <v>16</v>
      </c>
      <c r="D15" s="52">
        <v>8</v>
      </c>
      <c r="E15" s="57">
        <v>8</v>
      </c>
      <c r="F15" s="62"/>
      <c r="G15" s="67"/>
      <c r="H15" s="57"/>
      <c r="I15" s="72"/>
    </row>
    <row r="16" spans="1:9" ht="21" customHeight="1">
      <c r="A16" s="93" t="s">
        <v>141</v>
      </c>
      <c r="B16" s="20" t="s">
        <v>117</v>
      </c>
      <c r="C16" s="22">
        <v>10</v>
      </c>
      <c r="D16" s="52">
        <v>10</v>
      </c>
      <c r="E16" s="57"/>
      <c r="F16" s="62"/>
      <c r="G16" s="67"/>
      <c r="H16" s="57"/>
      <c r="I16" s="72"/>
    </row>
    <row r="17" spans="1:9" ht="26.25" customHeight="1">
      <c r="A17" s="93" t="s">
        <v>140</v>
      </c>
      <c r="B17" s="24" t="s">
        <v>128</v>
      </c>
      <c r="C17" s="46">
        <v>10</v>
      </c>
      <c r="D17" s="52">
        <v>4</v>
      </c>
      <c r="E17" s="57">
        <v>6</v>
      </c>
      <c r="F17" s="62"/>
      <c r="G17" s="67"/>
      <c r="H17" s="57"/>
      <c r="I17" s="72"/>
    </row>
    <row r="18" spans="1:9" ht="24" customHeight="1">
      <c r="A18" s="93" t="s">
        <v>139</v>
      </c>
      <c r="B18" s="24" t="s">
        <v>123</v>
      </c>
      <c r="C18" s="46">
        <v>18</v>
      </c>
      <c r="D18" s="52"/>
      <c r="E18" s="57">
        <v>18</v>
      </c>
      <c r="F18" s="62"/>
      <c r="G18" s="67"/>
      <c r="H18" s="57"/>
      <c r="I18" s="72"/>
    </row>
    <row r="19" spans="1:9" ht="24">
      <c r="A19" s="95" t="s">
        <v>11</v>
      </c>
      <c r="B19" s="18" t="s">
        <v>16</v>
      </c>
      <c r="C19" s="17">
        <f>C20+C21</f>
        <v>65</v>
      </c>
      <c r="D19" s="53">
        <f aca="true" t="shared" si="0" ref="D19:I19">D20+D21</f>
        <v>32</v>
      </c>
      <c r="E19" s="58">
        <f t="shared" si="0"/>
        <v>33</v>
      </c>
      <c r="F19" s="63">
        <f t="shared" si="0"/>
        <v>0</v>
      </c>
      <c r="G19" s="68">
        <f t="shared" si="0"/>
        <v>0</v>
      </c>
      <c r="H19" s="58">
        <f t="shared" si="0"/>
        <v>0</v>
      </c>
      <c r="I19" s="73">
        <f t="shared" si="0"/>
        <v>0</v>
      </c>
    </row>
    <row r="20" spans="1:9" ht="15">
      <c r="A20" s="96" t="s">
        <v>12</v>
      </c>
      <c r="B20" s="24" t="s">
        <v>17</v>
      </c>
      <c r="C20" s="22">
        <v>27</v>
      </c>
      <c r="D20" s="52">
        <v>16</v>
      </c>
      <c r="E20" s="57">
        <v>11</v>
      </c>
      <c r="F20" s="62"/>
      <c r="G20" s="67"/>
      <c r="H20" s="57"/>
      <c r="I20" s="72"/>
    </row>
    <row r="21" spans="1:9" ht="36">
      <c r="A21" s="96" t="s">
        <v>13</v>
      </c>
      <c r="B21" s="24" t="s">
        <v>38</v>
      </c>
      <c r="C21" s="22">
        <v>38</v>
      </c>
      <c r="D21" s="52">
        <v>16</v>
      </c>
      <c r="E21" s="57">
        <v>22</v>
      </c>
      <c r="F21" s="62"/>
      <c r="G21" s="67"/>
      <c r="H21" s="57"/>
      <c r="I21" s="72"/>
    </row>
    <row r="22" spans="1:9" ht="14.25">
      <c r="A22" s="95" t="s">
        <v>39</v>
      </c>
      <c r="B22" s="18" t="s">
        <v>40</v>
      </c>
      <c r="C22" s="17">
        <f aca="true" t="shared" si="1" ref="C22:I22">SUM(C23,C32)</f>
        <v>1131</v>
      </c>
      <c r="D22" s="53">
        <f t="shared" si="1"/>
        <v>125</v>
      </c>
      <c r="E22" s="58">
        <f t="shared" si="1"/>
        <v>211</v>
      </c>
      <c r="F22" s="63">
        <f t="shared" si="1"/>
        <v>172</v>
      </c>
      <c r="G22" s="68">
        <f t="shared" si="1"/>
        <v>247</v>
      </c>
      <c r="H22" s="58">
        <f t="shared" si="1"/>
        <v>208</v>
      </c>
      <c r="I22" s="73">
        <f t="shared" si="1"/>
        <v>168</v>
      </c>
    </row>
    <row r="23" spans="1:9" ht="24">
      <c r="A23" s="95" t="s">
        <v>41</v>
      </c>
      <c r="B23" s="18" t="s">
        <v>42</v>
      </c>
      <c r="C23" s="17">
        <f>SUM(C24:C31)</f>
        <v>311</v>
      </c>
      <c r="D23" s="53">
        <f>D24+D25+D26+D27+D28+D29</f>
        <v>118</v>
      </c>
      <c r="E23" s="58">
        <f>SUM(E24:E31)</f>
        <v>90</v>
      </c>
      <c r="F23" s="63">
        <f>SUM(F24:F31)</f>
        <v>29</v>
      </c>
      <c r="G23" s="68">
        <f>SUM(G24:G31)</f>
        <v>0</v>
      </c>
      <c r="H23" s="58">
        <f>SUM(H24:H31)</f>
        <v>32</v>
      </c>
      <c r="I23" s="73">
        <f>SUM(I24:I31)</f>
        <v>42</v>
      </c>
    </row>
    <row r="24" spans="1:9" ht="14.25" customHeight="1">
      <c r="A24" s="96" t="s">
        <v>43</v>
      </c>
      <c r="B24" s="24" t="s">
        <v>18</v>
      </c>
      <c r="C24" s="22">
        <v>86</v>
      </c>
      <c r="D24" s="52">
        <v>64</v>
      </c>
      <c r="E24" s="57">
        <v>22</v>
      </c>
      <c r="F24" s="62"/>
      <c r="G24" s="67"/>
      <c r="H24" s="57"/>
      <c r="I24" s="72"/>
    </row>
    <row r="25" spans="1:9" ht="18" customHeight="1">
      <c r="A25" s="96" t="s">
        <v>44</v>
      </c>
      <c r="B25" s="24" t="s">
        <v>19</v>
      </c>
      <c r="C25" s="22">
        <v>54</v>
      </c>
      <c r="D25" s="52">
        <v>32</v>
      </c>
      <c r="E25" s="57">
        <v>22</v>
      </c>
      <c r="F25" s="62"/>
      <c r="G25" s="67"/>
      <c r="H25" s="57"/>
      <c r="I25" s="72"/>
    </row>
    <row r="26" spans="1:9" ht="24.75" customHeight="1">
      <c r="A26" s="96" t="s">
        <v>45</v>
      </c>
      <c r="B26" s="24" t="s">
        <v>81</v>
      </c>
      <c r="C26" s="22">
        <v>33</v>
      </c>
      <c r="D26" s="52"/>
      <c r="E26" s="57">
        <v>33</v>
      </c>
      <c r="F26" s="62"/>
      <c r="G26" s="67"/>
      <c r="H26" s="57"/>
      <c r="I26" s="72"/>
    </row>
    <row r="27" spans="1:9" ht="27.75" customHeight="1">
      <c r="A27" s="96" t="s">
        <v>46</v>
      </c>
      <c r="B27" s="24" t="s">
        <v>20</v>
      </c>
      <c r="C27" s="22">
        <v>18</v>
      </c>
      <c r="D27" s="52"/>
      <c r="E27" s="57"/>
      <c r="F27" s="62"/>
      <c r="G27" s="67"/>
      <c r="H27" s="57"/>
      <c r="I27" s="72">
        <v>18</v>
      </c>
    </row>
    <row r="28" spans="1:9" ht="26.25" customHeight="1">
      <c r="A28" s="96" t="s">
        <v>47</v>
      </c>
      <c r="B28" s="24" t="s">
        <v>82</v>
      </c>
      <c r="C28" s="22">
        <v>29</v>
      </c>
      <c r="D28" s="52"/>
      <c r="E28" s="57"/>
      <c r="F28" s="62">
        <v>29</v>
      </c>
      <c r="G28" s="67"/>
      <c r="H28" s="57"/>
      <c r="I28" s="72"/>
    </row>
    <row r="29" spans="1:9" ht="15">
      <c r="A29" s="94" t="s">
        <v>124</v>
      </c>
      <c r="B29" s="26" t="s">
        <v>21</v>
      </c>
      <c r="C29" s="22">
        <v>35</v>
      </c>
      <c r="D29" s="52">
        <v>22</v>
      </c>
      <c r="E29" s="57">
        <v>13</v>
      </c>
      <c r="F29" s="62"/>
      <c r="G29" s="67"/>
      <c r="H29" s="57"/>
      <c r="I29" s="72"/>
    </row>
    <row r="30" spans="1:9" ht="24.75">
      <c r="A30" s="94" t="s">
        <v>125</v>
      </c>
      <c r="B30" s="24" t="s">
        <v>129</v>
      </c>
      <c r="C30" s="22">
        <v>32</v>
      </c>
      <c r="D30" s="52"/>
      <c r="E30" s="57"/>
      <c r="F30" s="62"/>
      <c r="G30" s="67"/>
      <c r="H30" s="57">
        <v>32</v>
      </c>
      <c r="I30" s="72"/>
    </row>
    <row r="31" spans="1:9" ht="15">
      <c r="A31" s="94" t="s">
        <v>130</v>
      </c>
      <c r="B31" s="24" t="s">
        <v>131</v>
      </c>
      <c r="C31" s="46">
        <v>24</v>
      </c>
      <c r="D31" s="52"/>
      <c r="E31" s="57"/>
      <c r="F31" s="62"/>
      <c r="G31" s="67"/>
      <c r="H31" s="57"/>
      <c r="I31" s="72">
        <v>24</v>
      </c>
    </row>
    <row r="32" spans="1:9" ht="14.25">
      <c r="A32" s="97" t="s">
        <v>49</v>
      </c>
      <c r="B32" s="18" t="s">
        <v>48</v>
      </c>
      <c r="C32" s="17">
        <f aca="true" t="shared" si="2" ref="C32:I32">SUM(C33,C37,C46,C52,C54)</f>
        <v>820</v>
      </c>
      <c r="D32" s="53">
        <f t="shared" si="2"/>
        <v>7</v>
      </c>
      <c r="E32" s="58">
        <f t="shared" si="2"/>
        <v>121</v>
      </c>
      <c r="F32" s="63">
        <f t="shared" si="2"/>
        <v>143</v>
      </c>
      <c r="G32" s="68">
        <f t="shared" si="2"/>
        <v>247</v>
      </c>
      <c r="H32" s="58">
        <f t="shared" si="2"/>
        <v>176</v>
      </c>
      <c r="I32" s="73">
        <f t="shared" si="2"/>
        <v>126</v>
      </c>
    </row>
    <row r="33" spans="1:9" ht="48">
      <c r="A33" s="98" t="s">
        <v>109</v>
      </c>
      <c r="B33" s="75" t="s">
        <v>110</v>
      </c>
      <c r="C33" s="23">
        <f>C34+C35+C36</f>
        <v>110</v>
      </c>
      <c r="D33" s="53">
        <v>0</v>
      </c>
      <c r="E33" s="58">
        <f>SUM(E34:E36)</f>
        <v>87</v>
      </c>
      <c r="F33" s="63">
        <f>SUM(F34:F36)</f>
        <v>23</v>
      </c>
      <c r="G33" s="68">
        <f>G34+G35+G36</f>
        <v>0</v>
      </c>
      <c r="H33" s="58">
        <f>H34+H35+H36</f>
        <v>0</v>
      </c>
      <c r="I33" s="73">
        <f>I34+I35+I36</f>
        <v>0</v>
      </c>
    </row>
    <row r="34" spans="1:9" ht="30">
      <c r="A34" s="98" t="s">
        <v>50</v>
      </c>
      <c r="B34" s="20" t="s">
        <v>83</v>
      </c>
      <c r="C34" s="22">
        <v>44</v>
      </c>
      <c r="D34" s="52"/>
      <c r="E34" s="57">
        <v>44</v>
      </c>
      <c r="F34" s="62"/>
      <c r="G34" s="67"/>
      <c r="H34" s="57"/>
      <c r="I34" s="72"/>
    </row>
    <row r="35" spans="1:9" ht="48">
      <c r="A35" s="98" t="s">
        <v>84</v>
      </c>
      <c r="B35" s="20" t="s">
        <v>85</v>
      </c>
      <c r="C35" s="22">
        <v>44</v>
      </c>
      <c r="D35" s="52"/>
      <c r="E35" s="57">
        <v>33</v>
      </c>
      <c r="F35" s="62">
        <v>11</v>
      </c>
      <c r="G35" s="67"/>
      <c r="H35" s="57"/>
      <c r="I35" s="72"/>
    </row>
    <row r="36" spans="1:9" ht="30">
      <c r="A36" s="98" t="s">
        <v>86</v>
      </c>
      <c r="B36" s="20" t="s">
        <v>87</v>
      </c>
      <c r="C36" s="22">
        <v>22</v>
      </c>
      <c r="D36" s="52"/>
      <c r="E36" s="57">
        <v>10</v>
      </c>
      <c r="F36" s="62">
        <v>12</v>
      </c>
      <c r="G36" s="67"/>
      <c r="H36" s="57"/>
      <c r="I36" s="72"/>
    </row>
    <row r="37" spans="1:9" ht="24">
      <c r="A37" s="99" t="s">
        <v>111</v>
      </c>
      <c r="B37" s="75" t="s">
        <v>112</v>
      </c>
      <c r="C37" s="23">
        <v>317</v>
      </c>
      <c r="D37" s="53">
        <f>D38+D39+D40+D41+D42+D43+SUM(D38:D45)</f>
        <v>7</v>
      </c>
      <c r="E37" s="58">
        <f>SUM(E38:E45)</f>
        <v>34</v>
      </c>
      <c r="F37" s="63">
        <f>SUM(F38:F45)</f>
        <v>37</v>
      </c>
      <c r="G37" s="68">
        <f>SUM(G38:G45)</f>
        <v>85</v>
      </c>
      <c r="H37" s="58">
        <f>SUM(H38:H45)</f>
        <v>112</v>
      </c>
      <c r="I37" s="73">
        <f>SUM(I38:I45)</f>
        <v>42</v>
      </c>
    </row>
    <row r="38" spans="1:9" ht="48">
      <c r="A38" s="98" t="s">
        <v>67</v>
      </c>
      <c r="B38" s="20" t="s">
        <v>88</v>
      </c>
      <c r="C38" s="22">
        <v>63</v>
      </c>
      <c r="D38" s="52"/>
      <c r="E38" s="57"/>
      <c r="F38" s="62"/>
      <c r="G38" s="67">
        <v>19</v>
      </c>
      <c r="H38" s="57">
        <v>32</v>
      </c>
      <c r="I38" s="72">
        <v>12</v>
      </c>
    </row>
    <row r="39" spans="1:9" ht="36">
      <c r="A39" s="98" t="s">
        <v>89</v>
      </c>
      <c r="B39" s="20" t="s">
        <v>90</v>
      </c>
      <c r="C39" s="22">
        <v>19</v>
      </c>
      <c r="D39" s="52"/>
      <c r="E39" s="57"/>
      <c r="F39" s="62"/>
      <c r="G39" s="67">
        <v>19</v>
      </c>
      <c r="H39" s="57"/>
      <c r="I39" s="72"/>
    </row>
    <row r="40" spans="1:9" ht="48">
      <c r="A40" s="98" t="s">
        <v>91</v>
      </c>
      <c r="B40" s="20" t="s">
        <v>92</v>
      </c>
      <c r="C40" s="22">
        <v>50</v>
      </c>
      <c r="D40" s="52"/>
      <c r="E40" s="57"/>
      <c r="F40" s="62">
        <v>15</v>
      </c>
      <c r="G40" s="67">
        <v>19</v>
      </c>
      <c r="H40" s="57">
        <v>16</v>
      </c>
      <c r="I40" s="72"/>
    </row>
    <row r="41" spans="1:9" ht="36">
      <c r="A41" s="98" t="s">
        <v>93</v>
      </c>
      <c r="B41" s="20" t="s">
        <v>94</v>
      </c>
      <c r="C41" s="22">
        <v>37</v>
      </c>
      <c r="D41" s="52"/>
      <c r="E41" s="57">
        <v>22</v>
      </c>
      <c r="F41" s="62">
        <v>15</v>
      </c>
      <c r="G41" s="67"/>
      <c r="H41" s="57"/>
      <c r="I41" s="72"/>
    </row>
    <row r="42" spans="1:9" ht="30">
      <c r="A42" s="98" t="s">
        <v>95</v>
      </c>
      <c r="B42" s="20" t="s">
        <v>96</v>
      </c>
      <c r="C42" s="22">
        <v>60</v>
      </c>
      <c r="D42" s="52"/>
      <c r="E42" s="57"/>
      <c r="F42" s="62"/>
      <c r="G42" s="67">
        <v>28</v>
      </c>
      <c r="H42" s="57">
        <v>32</v>
      </c>
      <c r="I42" s="72"/>
    </row>
    <row r="43" spans="1:9" ht="36">
      <c r="A43" s="98" t="s">
        <v>97</v>
      </c>
      <c r="B43" s="20" t="s">
        <v>98</v>
      </c>
      <c r="C43" s="22">
        <v>30</v>
      </c>
      <c r="D43" s="52"/>
      <c r="E43" s="57"/>
      <c r="F43" s="62"/>
      <c r="G43" s="67"/>
      <c r="H43" s="57"/>
      <c r="I43" s="72">
        <v>30</v>
      </c>
    </row>
    <row r="44" spans="1:9" ht="36">
      <c r="A44" s="98" t="s">
        <v>138</v>
      </c>
      <c r="B44" s="78" t="s">
        <v>199</v>
      </c>
      <c r="C44" s="46">
        <v>32</v>
      </c>
      <c r="D44" s="52"/>
      <c r="E44" s="57"/>
      <c r="F44" s="62"/>
      <c r="G44" s="67"/>
      <c r="H44" s="57">
        <v>32</v>
      </c>
      <c r="I44" s="72"/>
    </row>
    <row r="45" spans="1:9" ht="26.25" customHeight="1">
      <c r="A45" s="98" t="s">
        <v>137</v>
      </c>
      <c r="B45" s="24" t="s">
        <v>136</v>
      </c>
      <c r="C45" s="46">
        <v>26</v>
      </c>
      <c r="D45" s="52">
        <v>7</v>
      </c>
      <c r="E45" s="57">
        <v>12</v>
      </c>
      <c r="F45" s="62">
        <v>7</v>
      </c>
      <c r="G45" s="67"/>
      <c r="H45" s="57"/>
      <c r="I45" s="72"/>
    </row>
    <row r="46" spans="1:9" ht="48">
      <c r="A46" s="99" t="s">
        <v>113</v>
      </c>
      <c r="B46" s="75" t="s">
        <v>114</v>
      </c>
      <c r="C46" s="23">
        <f>SUM(C47:C51)</f>
        <v>211</v>
      </c>
      <c r="D46" s="53">
        <f aca="true" t="shared" si="3" ref="D46:I46">D47+D48+D49+D50</f>
        <v>0</v>
      </c>
      <c r="E46" s="58">
        <f t="shared" si="3"/>
        <v>0</v>
      </c>
      <c r="F46" s="63">
        <f>SUM(F47:F51)</f>
        <v>68</v>
      </c>
      <c r="G46" s="68">
        <f>SUM(G47:G51)</f>
        <v>143</v>
      </c>
      <c r="H46" s="58">
        <f t="shared" si="3"/>
        <v>0</v>
      </c>
      <c r="I46" s="72">
        <f t="shared" si="3"/>
        <v>0</v>
      </c>
    </row>
    <row r="47" spans="1:9" ht="36">
      <c r="A47" s="98" t="s">
        <v>51</v>
      </c>
      <c r="B47" s="20" t="s">
        <v>99</v>
      </c>
      <c r="C47" s="22">
        <v>25</v>
      </c>
      <c r="D47" s="52"/>
      <c r="E47" s="57"/>
      <c r="F47" s="62">
        <v>15</v>
      </c>
      <c r="G47" s="67">
        <v>10</v>
      </c>
      <c r="H47" s="57"/>
      <c r="I47" s="72"/>
    </row>
    <row r="48" spans="1:9" ht="30">
      <c r="A48" s="98" t="s">
        <v>100</v>
      </c>
      <c r="B48" s="20" t="s">
        <v>101</v>
      </c>
      <c r="C48" s="22">
        <v>72</v>
      </c>
      <c r="D48" s="52"/>
      <c r="E48" s="57"/>
      <c r="F48" s="62">
        <v>15</v>
      </c>
      <c r="G48" s="67">
        <v>57</v>
      </c>
      <c r="H48" s="57"/>
      <c r="I48" s="72"/>
    </row>
    <row r="49" spans="1:9" ht="30">
      <c r="A49" s="98" t="s">
        <v>102</v>
      </c>
      <c r="B49" s="20" t="s">
        <v>103</v>
      </c>
      <c r="C49" s="22">
        <v>44</v>
      </c>
      <c r="D49" s="52"/>
      <c r="E49" s="57"/>
      <c r="F49" s="62">
        <v>16</v>
      </c>
      <c r="G49" s="67">
        <v>28</v>
      </c>
      <c r="H49" s="57"/>
      <c r="I49" s="72"/>
    </row>
    <row r="50" spans="1:9" ht="30">
      <c r="A50" s="98" t="s">
        <v>104</v>
      </c>
      <c r="B50" s="20" t="s">
        <v>105</v>
      </c>
      <c r="C50" s="22">
        <v>53</v>
      </c>
      <c r="D50" s="52"/>
      <c r="E50" s="57"/>
      <c r="F50" s="62">
        <v>15</v>
      </c>
      <c r="G50" s="67">
        <v>38</v>
      </c>
      <c r="H50" s="57"/>
      <c r="I50" s="72"/>
    </row>
    <row r="51" spans="1:9" ht="30">
      <c r="A51" s="98" t="s">
        <v>202</v>
      </c>
      <c r="B51" s="20" t="s">
        <v>126</v>
      </c>
      <c r="C51" s="22">
        <v>17</v>
      </c>
      <c r="D51" s="52"/>
      <c r="E51" s="57"/>
      <c r="F51" s="62">
        <v>7</v>
      </c>
      <c r="G51" s="67">
        <v>10</v>
      </c>
      <c r="H51" s="57"/>
      <c r="I51" s="72"/>
    </row>
    <row r="52" spans="1:9" ht="36">
      <c r="A52" s="99" t="s">
        <v>115</v>
      </c>
      <c r="B52" s="75" t="s">
        <v>116</v>
      </c>
      <c r="C52" s="23">
        <f>SUM(C53)</f>
        <v>34</v>
      </c>
      <c r="D52" s="53">
        <f>D53+D54</f>
        <v>0</v>
      </c>
      <c r="E52" s="58">
        <f>E53+E54</f>
        <v>0</v>
      </c>
      <c r="F52" s="63">
        <f>SUM(F53:F53)</f>
        <v>15</v>
      </c>
      <c r="G52" s="68">
        <f>SUM(G53:G53)</f>
        <v>19</v>
      </c>
      <c r="H52" s="58">
        <v>0</v>
      </c>
      <c r="I52" s="72">
        <v>0</v>
      </c>
    </row>
    <row r="53" spans="1:9" ht="60">
      <c r="A53" s="98" t="s">
        <v>106</v>
      </c>
      <c r="B53" s="20" t="s">
        <v>107</v>
      </c>
      <c r="C53" s="22">
        <v>34</v>
      </c>
      <c r="D53" s="52"/>
      <c r="E53" s="57"/>
      <c r="F53" s="62">
        <v>15</v>
      </c>
      <c r="G53" s="67">
        <v>19</v>
      </c>
      <c r="H53" s="57"/>
      <c r="I53" s="72"/>
    </row>
    <row r="54" spans="1:9" ht="24">
      <c r="A54" s="99" t="s">
        <v>135</v>
      </c>
      <c r="B54" s="75" t="s">
        <v>150</v>
      </c>
      <c r="C54" s="23">
        <f>SUM(C55:C57)</f>
        <v>148</v>
      </c>
      <c r="D54" s="53">
        <f>SUM(D55:D55)</f>
        <v>0</v>
      </c>
      <c r="E54" s="58">
        <f>SUM(E55:E55)</f>
        <v>0</v>
      </c>
      <c r="F54" s="63">
        <f>SUM(F55:F55)</f>
        <v>0</v>
      </c>
      <c r="G54" s="68">
        <f>SUM(G55:G55)</f>
        <v>0</v>
      </c>
      <c r="H54" s="58">
        <f>SUM(H55:H55)</f>
        <v>64</v>
      </c>
      <c r="I54" s="73">
        <f>SUM(I55:I57)</f>
        <v>84</v>
      </c>
    </row>
    <row r="55" spans="1:9" ht="39.75" customHeight="1">
      <c r="A55" s="98" t="s">
        <v>151</v>
      </c>
      <c r="B55" s="20" t="s">
        <v>108</v>
      </c>
      <c r="C55" s="22">
        <v>64</v>
      </c>
      <c r="D55" s="52"/>
      <c r="E55" s="57"/>
      <c r="F55" s="62"/>
      <c r="G55" s="67"/>
      <c r="H55" s="57">
        <v>64</v>
      </c>
      <c r="I55" s="72"/>
    </row>
    <row r="56" spans="1:9" ht="27.75" customHeight="1">
      <c r="A56" s="98" t="s">
        <v>204</v>
      </c>
      <c r="B56" s="20" t="s">
        <v>206</v>
      </c>
      <c r="C56" s="22">
        <v>66</v>
      </c>
      <c r="D56" s="52"/>
      <c r="E56" s="57"/>
      <c r="F56" s="62"/>
      <c r="G56" s="67"/>
      <c r="H56" s="57"/>
      <c r="I56" s="72">
        <v>66</v>
      </c>
    </row>
    <row r="57" spans="1:9" ht="39.75" customHeight="1">
      <c r="A57" s="98" t="s">
        <v>207</v>
      </c>
      <c r="B57" s="20" t="s">
        <v>208</v>
      </c>
      <c r="C57" s="22">
        <v>18</v>
      </c>
      <c r="D57" s="52"/>
      <c r="E57" s="57"/>
      <c r="F57" s="62"/>
      <c r="G57" s="67"/>
      <c r="H57" s="57"/>
      <c r="I57" s="72">
        <v>18</v>
      </c>
    </row>
    <row r="58" spans="1:9" ht="36">
      <c r="A58" s="97"/>
      <c r="B58" s="34" t="s">
        <v>179</v>
      </c>
      <c r="C58" s="17">
        <v>1548</v>
      </c>
      <c r="D58" s="53">
        <f>SUM(D9,D19,D22)</f>
        <v>257</v>
      </c>
      <c r="E58" s="58">
        <f>SUM(E22,E19,E9)</f>
        <v>330</v>
      </c>
      <c r="F58" s="63">
        <f>SUM(F22,F19,F9)</f>
        <v>228</v>
      </c>
      <c r="G58" s="68">
        <f>SUM(G22,G19,G9)</f>
        <v>293</v>
      </c>
      <c r="H58" s="58">
        <f>SUM(H22,H19,H9)</f>
        <v>248</v>
      </c>
      <c r="I58" s="73">
        <f>SUM(I22,I19,I9)</f>
        <v>192</v>
      </c>
    </row>
    <row r="59" spans="1:9" ht="14.25">
      <c r="A59" s="97"/>
      <c r="B59" s="34" t="s">
        <v>176</v>
      </c>
      <c r="C59" s="17"/>
      <c r="D59" s="53">
        <v>16</v>
      </c>
      <c r="E59" s="58">
        <v>15</v>
      </c>
      <c r="F59" s="63">
        <v>15.2</v>
      </c>
      <c r="G59" s="68">
        <v>15.4</v>
      </c>
      <c r="H59" s="58">
        <v>15.5</v>
      </c>
      <c r="I59" s="73">
        <v>16</v>
      </c>
    </row>
  </sheetData>
  <sheetProtection/>
  <mergeCells count="14">
    <mergeCell ref="H3:I3"/>
    <mergeCell ref="A2:A7"/>
    <mergeCell ref="B2:B7"/>
    <mergeCell ref="C2:C7"/>
    <mergeCell ref="A1:I1"/>
    <mergeCell ref="D6:D7"/>
    <mergeCell ref="E6:E7"/>
    <mergeCell ref="F6:F7"/>
    <mergeCell ref="G6:G7"/>
    <mergeCell ref="H6:H7"/>
    <mergeCell ref="I6:I7"/>
    <mergeCell ref="D2:I2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43">
      <selection activeCell="K16" sqref="K16"/>
    </sheetView>
  </sheetViews>
  <sheetFormatPr defaultColWidth="9.00390625" defaultRowHeight="12.75"/>
  <cols>
    <col min="1" max="1" width="10.125" style="0" customWidth="1"/>
    <col min="2" max="2" width="29.25390625" style="0" customWidth="1"/>
    <col min="4" max="4" width="10.625" style="0" customWidth="1"/>
    <col min="5" max="5" width="11.125" style="0" customWidth="1"/>
    <col min="6" max="6" width="10.00390625" style="0" customWidth="1"/>
    <col min="7" max="7" width="8.375" style="0" customWidth="1"/>
    <col min="13" max="13" width="28.125" style="0" customWidth="1"/>
  </cols>
  <sheetData>
    <row r="1" spans="1:7" ht="12.75">
      <c r="A1" s="221" t="s">
        <v>196</v>
      </c>
      <c r="B1" s="221"/>
      <c r="C1" s="221"/>
      <c r="D1" s="221"/>
      <c r="E1" s="221"/>
      <c r="F1" s="221"/>
      <c r="G1" s="221"/>
    </row>
    <row r="2" spans="1:7" ht="12.75" customHeight="1">
      <c r="A2" s="224" t="s">
        <v>1</v>
      </c>
      <c r="B2" s="222" t="s">
        <v>37</v>
      </c>
      <c r="C2" s="216" t="s">
        <v>180</v>
      </c>
      <c r="D2" s="222" t="s">
        <v>181</v>
      </c>
      <c r="E2" s="222"/>
      <c r="F2" s="222"/>
      <c r="G2" s="222"/>
    </row>
    <row r="3" spans="1:7" ht="12.75">
      <c r="A3" s="225"/>
      <c r="B3" s="222"/>
      <c r="C3" s="217"/>
      <c r="D3" s="222"/>
      <c r="E3" s="222"/>
      <c r="F3" s="222"/>
      <c r="G3" s="222"/>
    </row>
    <row r="4" spans="1:7" ht="12.75" customHeight="1">
      <c r="A4" s="225"/>
      <c r="B4" s="222"/>
      <c r="C4" s="217"/>
      <c r="D4" s="222" t="s">
        <v>182</v>
      </c>
      <c r="E4" s="223"/>
      <c r="F4" s="222" t="s">
        <v>183</v>
      </c>
      <c r="G4" s="222"/>
    </row>
    <row r="5" spans="1:7" ht="12.75">
      <c r="A5" s="225"/>
      <c r="B5" s="222"/>
      <c r="C5" s="217"/>
      <c r="D5" s="223"/>
      <c r="E5" s="223"/>
      <c r="F5" s="222"/>
      <c r="G5" s="222"/>
    </row>
    <row r="6" spans="1:7" ht="12.75" customHeight="1">
      <c r="A6" s="225"/>
      <c r="B6" s="222"/>
      <c r="C6" s="217"/>
      <c r="D6" s="223"/>
      <c r="E6" s="223"/>
      <c r="F6" s="222"/>
      <c r="G6" s="222"/>
    </row>
    <row r="7" spans="1:7" ht="42" customHeight="1">
      <c r="A7" s="226"/>
      <c r="B7" s="222"/>
      <c r="C7" s="218"/>
      <c r="D7" s="100" t="s">
        <v>184</v>
      </c>
      <c r="E7" s="101" t="s">
        <v>185</v>
      </c>
      <c r="F7" s="100" t="s">
        <v>184</v>
      </c>
      <c r="G7" s="100" t="s">
        <v>186</v>
      </c>
    </row>
    <row r="8" spans="1:7" ht="12.75">
      <c r="A8" s="42">
        <v>1</v>
      </c>
      <c r="B8" s="42">
        <v>2</v>
      </c>
      <c r="C8" s="42">
        <v>3</v>
      </c>
      <c r="D8" s="44">
        <v>4</v>
      </c>
      <c r="E8" s="44">
        <v>5</v>
      </c>
      <c r="F8" s="44">
        <v>6</v>
      </c>
      <c r="G8" s="44">
        <v>7</v>
      </c>
    </row>
    <row r="9" spans="1:7" ht="24">
      <c r="A9" s="14"/>
      <c r="B9" s="18" t="s">
        <v>36</v>
      </c>
      <c r="C9" s="41">
        <f>SUM(C10:C18)</f>
        <v>1056</v>
      </c>
      <c r="D9" s="41">
        <f>SUM(D10:D18)</f>
        <v>488</v>
      </c>
      <c r="E9" s="41">
        <f>SUM(E10:E18)</f>
        <v>244</v>
      </c>
      <c r="F9" s="41">
        <f>SUM(F10:F18)</f>
        <v>216</v>
      </c>
      <c r="G9" s="41">
        <f>SUM(G10:G18)</f>
        <v>108</v>
      </c>
    </row>
    <row r="10" spans="1:7" ht="12.75">
      <c r="A10" s="19" t="s">
        <v>7</v>
      </c>
      <c r="B10" s="20" t="s">
        <v>14</v>
      </c>
      <c r="C10" s="80">
        <v>68</v>
      </c>
      <c r="D10" s="80">
        <v>48</v>
      </c>
      <c r="E10" s="44">
        <v>12</v>
      </c>
      <c r="F10" s="80">
        <v>0</v>
      </c>
      <c r="G10" s="80">
        <v>8</v>
      </c>
    </row>
    <row r="11" spans="1:7" ht="12.75">
      <c r="A11" s="19" t="s">
        <v>8</v>
      </c>
      <c r="B11" s="20" t="s">
        <v>65</v>
      </c>
      <c r="C11" s="80">
        <v>66</v>
      </c>
      <c r="D11" s="80">
        <v>48</v>
      </c>
      <c r="E11" s="44">
        <v>10</v>
      </c>
      <c r="F11" s="80">
        <v>0</v>
      </c>
      <c r="G11" s="80">
        <v>8</v>
      </c>
    </row>
    <row r="12" spans="1:7" ht="12.75">
      <c r="A12" s="19" t="s">
        <v>9</v>
      </c>
      <c r="B12" s="20" t="s">
        <v>35</v>
      </c>
      <c r="C12" s="80">
        <v>68</v>
      </c>
      <c r="D12" s="80">
        <v>48</v>
      </c>
      <c r="E12" s="44">
        <v>12</v>
      </c>
      <c r="F12" s="80">
        <v>0</v>
      </c>
      <c r="G12" s="80">
        <v>8</v>
      </c>
    </row>
    <row r="13" spans="1:7" ht="12.75">
      <c r="A13" s="19" t="s">
        <v>10</v>
      </c>
      <c r="B13" s="20" t="s">
        <v>15</v>
      </c>
      <c r="C13" s="80">
        <v>216</v>
      </c>
      <c r="D13" s="80">
        <v>172</v>
      </c>
      <c r="E13" s="44">
        <v>38</v>
      </c>
      <c r="F13" s="80">
        <v>4</v>
      </c>
      <c r="G13" s="80">
        <v>2</v>
      </c>
    </row>
    <row r="14" spans="1:7" ht="12.75">
      <c r="A14" s="19" t="s">
        <v>66</v>
      </c>
      <c r="B14" s="20" t="s">
        <v>69</v>
      </c>
      <c r="C14" s="80">
        <v>400</v>
      </c>
      <c r="D14" s="80">
        <v>172</v>
      </c>
      <c r="E14" s="44">
        <v>172</v>
      </c>
      <c r="F14" s="80">
        <v>28</v>
      </c>
      <c r="G14" s="80">
        <v>28</v>
      </c>
    </row>
    <row r="15" spans="1:7" ht="24" customHeight="1">
      <c r="A15" s="19" t="s">
        <v>142</v>
      </c>
      <c r="B15" s="20" t="s">
        <v>118</v>
      </c>
      <c r="C15" s="80">
        <v>70</v>
      </c>
      <c r="D15" s="90">
        <v>0</v>
      </c>
      <c r="E15" s="44">
        <v>0</v>
      </c>
      <c r="F15" s="80">
        <v>54</v>
      </c>
      <c r="G15" s="80">
        <v>16</v>
      </c>
    </row>
    <row r="16" spans="1:7" ht="21.75" customHeight="1">
      <c r="A16" s="19" t="s">
        <v>141</v>
      </c>
      <c r="B16" s="20" t="s">
        <v>117</v>
      </c>
      <c r="C16" s="80">
        <v>42</v>
      </c>
      <c r="D16" s="90">
        <v>0</v>
      </c>
      <c r="E16" s="44">
        <v>0</v>
      </c>
      <c r="F16" s="80">
        <v>32</v>
      </c>
      <c r="G16" s="80">
        <v>10</v>
      </c>
    </row>
    <row r="17" spans="1:7" ht="24.75" customHeight="1">
      <c r="A17" s="19" t="s">
        <v>140</v>
      </c>
      <c r="B17" s="24" t="s">
        <v>128</v>
      </c>
      <c r="C17" s="44">
        <v>64</v>
      </c>
      <c r="D17" s="91">
        <v>0</v>
      </c>
      <c r="E17" s="102">
        <v>0</v>
      </c>
      <c r="F17" s="44">
        <v>54</v>
      </c>
      <c r="G17" s="44">
        <v>10</v>
      </c>
    </row>
    <row r="18" spans="1:7" ht="24">
      <c r="A18" s="19" t="s">
        <v>139</v>
      </c>
      <c r="B18" s="24" t="s">
        <v>123</v>
      </c>
      <c r="C18" s="44">
        <v>62</v>
      </c>
      <c r="D18" s="91">
        <v>0</v>
      </c>
      <c r="E18" s="102">
        <v>0</v>
      </c>
      <c r="F18" s="44">
        <v>44</v>
      </c>
      <c r="G18" s="44">
        <v>18</v>
      </c>
    </row>
    <row r="19" spans="1:7" ht="24">
      <c r="A19" s="15" t="s">
        <v>11</v>
      </c>
      <c r="B19" s="18" t="s">
        <v>16</v>
      </c>
      <c r="C19" s="41">
        <f>SUM(C20:C21)</f>
        <v>195</v>
      </c>
      <c r="D19" s="41">
        <f>SUM(D20:D21)</f>
        <v>124</v>
      </c>
      <c r="E19" s="41">
        <f>SUM(E20:E21)</f>
        <v>62</v>
      </c>
      <c r="F19" s="41">
        <f>SUM(F20:F21)</f>
        <v>6</v>
      </c>
      <c r="G19" s="41">
        <f>SUM(G20:G21)</f>
        <v>3</v>
      </c>
    </row>
    <row r="20" spans="1:7" ht="12.75">
      <c r="A20" s="25" t="s">
        <v>12</v>
      </c>
      <c r="B20" s="24" t="s">
        <v>17</v>
      </c>
      <c r="C20" s="80">
        <v>81</v>
      </c>
      <c r="D20" s="80">
        <v>54</v>
      </c>
      <c r="E20" s="44">
        <v>27</v>
      </c>
      <c r="F20" s="80">
        <v>0</v>
      </c>
      <c r="G20" s="80">
        <v>0</v>
      </c>
    </row>
    <row r="21" spans="1:7" ht="36">
      <c r="A21" s="25" t="s">
        <v>13</v>
      </c>
      <c r="B21" s="24" t="s">
        <v>38</v>
      </c>
      <c r="C21" s="80">
        <v>114</v>
      </c>
      <c r="D21" s="80">
        <v>70</v>
      </c>
      <c r="E21" s="44">
        <v>35</v>
      </c>
      <c r="F21" s="80">
        <v>6</v>
      </c>
      <c r="G21" s="80">
        <v>3</v>
      </c>
    </row>
    <row r="22" spans="1:7" ht="12.75">
      <c r="A22" s="15" t="s">
        <v>39</v>
      </c>
      <c r="B22" s="18" t="s">
        <v>40</v>
      </c>
      <c r="C22" s="41">
        <f>SUM(C23,C32)</f>
        <v>3393</v>
      </c>
      <c r="D22" s="41">
        <f>SUM(D23,D32)</f>
        <v>1548</v>
      </c>
      <c r="E22" s="41">
        <f>SUM(E23,E32)</f>
        <v>774</v>
      </c>
      <c r="F22" s="41">
        <f>SUM(F23,F32)</f>
        <v>714</v>
      </c>
      <c r="G22" s="41">
        <f>SUM(G23,G32)</f>
        <v>357</v>
      </c>
    </row>
    <row r="23" spans="1:7" ht="24">
      <c r="A23" s="15" t="s">
        <v>41</v>
      </c>
      <c r="B23" s="18" t="s">
        <v>42</v>
      </c>
      <c r="C23" s="41">
        <f>SUM(C24:C31)</f>
        <v>932</v>
      </c>
      <c r="D23" s="41">
        <f>SUM(D24:D31)</f>
        <v>403</v>
      </c>
      <c r="E23" s="41">
        <f>SUM(E24:E31)</f>
        <v>202</v>
      </c>
      <c r="F23" s="41">
        <f>SUM(F24:F31)</f>
        <v>218</v>
      </c>
      <c r="G23" s="41">
        <f>SUM(G24:G31)</f>
        <v>109</v>
      </c>
    </row>
    <row r="24" spans="1:7" ht="12.75">
      <c r="A24" s="25" t="s">
        <v>43</v>
      </c>
      <c r="B24" s="24" t="s">
        <v>18</v>
      </c>
      <c r="C24" s="80">
        <v>258</v>
      </c>
      <c r="D24" s="80">
        <v>122</v>
      </c>
      <c r="E24" s="44">
        <v>61</v>
      </c>
      <c r="F24" s="80">
        <v>50</v>
      </c>
      <c r="G24" s="80">
        <v>25</v>
      </c>
    </row>
    <row r="25" spans="1:7" ht="12.75">
      <c r="A25" s="25" t="s">
        <v>44</v>
      </c>
      <c r="B25" s="24" t="s">
        <v>19</v>
      </c>
      <c r="C25" s="80">
        <v>162</v>
      </c>
      <c r="D25" s="80">
        <v>84</v>
      </c>
      <c r="E25" s="44">
        <v>42</v>
      </c>
      <c r="F25" s="80">
        <v>24</v>
      </c>
      <c r="G25" s="80">
        <v>12</v>
      </c>
    </row>
    <row r="26" spans="1:7" ht="24">
      <c r="A26" s="25" t="s">
        <v>45</v>
      </c>
      <c r="B26" s="24" t="s">
        <v>81</v>
      </c>
      <c r="C26" s="80">
        <v>99</v>
      </c>
      <c r="D26" s="80">
        <v>52</v>
      </c>
      <c r="E26" s="44">
        <v>26</v>
      </c>
      <c r="F26" s="44">
        <v>14</v>
      </c>
      <c r="G26" s="80">
        <v>7</v>
      </c>
    </row>
    <row r="27" spans="1:7" ht="24">
      <c r="A27" s="25" t="s">
        <v>46</v>
      </c>
      <c r="B27" s="24" t="s">
        <v>20</v>
      </c>
      <c r="C27" s="80">
        <v>54</v>
      </c>
      <c r="D27" s="80">
        <v>36</v>
      </c>
      <c r="E27" s="44">
        <v>18</v>
      </c>
      <c r="F27" s="103">
        <v>0</v>
      </c>
      <c r="G27" s="80">
        <v>0</v>
      </c>
    </row>
    <row r="28" spans="1:7" ht="22.5" customHeight="1">
      <c r="A28" s="25" t="s">
        <v>47</v>
      </c>
      <c r="B28" s="24" t="s">
        <v>82</v>
      </c>
      <c r="C28" s="80">
        <v>86</v>
      </c>
      <c r="D28" s="80">
        <v>41</v>
      </c>
      <c r="E28" s="44">
        <v>21</v>
      </c>
      <c r="F28" s="44">
        <v>16</v>
      </c>
      <c r="G28" s="80">
        <v>8</v>
      </c>
    </row>
    <row r="29" spans="1:7" ht="18.75" customHeight="1">
      <c r="A29" s="22" t="s">
        <v>124</v>
      </c>
      <c r="B29" s="26" t="s">
        <v>21</v>
      </c>
      <c r="C29" s="80">
        <v>105</v>
      </c>
      <c r="D29" s="80">
        <v>68</v>
      </c>
      <c r="E29" s="44">
        <v>34</v>
      </c>
      <c r="F29" s="80">
        <v>2</v>
      </c>
      <c r="G29" s="80">
        <v>1</v>
      </c>
    </row>
    <row r="30" spans="1:7" ht="21.75" customHeight="1">
      <c r="A30" s="22" t="s">
        <v>125</v>
      </c>
      <c r="B30" s="24" t="s">
        <v>129</v>
      </c>
      <c r="C30" s="80">
        <v>96</v>
      </c>
      <c r="D30" s="80">
        <v>0</v>
      </c>
      <c r="E30" s="44">
        <v>0</v>
      </c>
      <c r="F30" s="80">
        <v>64</v>
      </c>
      <c r="G30" s="80">
        <v>32</v>
      </c>
    </row>
    <row r="31" spans="1:7" ht="12.75">
      <c r="A31" s="22" t="s">
        <v>130</v>
      </c>
      <c r="B31" s="24" t="s">
        <v>131</v>
      </c>
      <c r="C31" s="44">
        <v>72</v>
      </c>
      <c r="D31" s="44">
        <v>0</v>
      </c>
      <c r="E31" s="102">
        <v>0</v>
      </c>
      <c r="F31" s="44">
        <v>48</v>
      </c>
      <c r="G31" s="44">
        <v>24</v>
      </c>
    </row>
    <row r="32" spans="1:7" ht="12.75">
      <c r="A32" s="27" t="s">
        <v>49</v>
      </c>
      <c r="B32" s="18" t="s">
        <v>48</v>
      </c>
      <c r="C32" s="41">
        <f>SUM(C33,C37,C46,C52,C54)</f>
        <v>2461</v>
      </c>
      <c r="D32" s="41">
        <f>SUM(D33,D37,D46,D52,D54)</f>
        <v>1145</v>
      </c>
      <c r="E32" s="41">
        <f>SUM(E33,E37,E46,E52,E54)</f>
        <v>572</v>
      </c>
      <c r="F32" s="41">
        <f>SUM(F33,F37,F46,F52,F54)</f>
        <v>496</v>
      </c>
      <c r="G32" s="41">
        <f>SUM(G33,G37,G46,G52,G54)</f>
        <v>248</v>
      </c>
    </row>
    <row r="33" spans="1:7" ht="48">
      <c r="A33" s="28" t="s">
        <v>109</v>
      </c>
      <c r="B33" s="75" t="s">
        <v>110</v>
      </c>
      <c r="C33" s="90">
        <f>SUM(C34:C36)</f>
        <v>331</v>
      </c>
      <c r="D33" s="90">
        <f>SUM(D34:D36)</f>
        <v>195</v>
      </c>
      <c r="E33" s="91">
        <f>SUM(E34:E36)</f>
        <v>97</v>
      </c>
      <c r="F33" s="91">
        <f>SUM(F34:F36)</f>
        <v>26</v>
      </c>
      <c r="G33" s="91">
        <f>SUM(G34:G36)</f>
        <v>13</v>
      </c>
    </row>
    <row r="34" spans="1:7" ht="24">
      <c r="A34" s="28" t="s">
        <v>50</v>
      </c>
      <c r="B34" s="20" t="s">
        <v>83</v>
      </c>
      <c r="C34" s="80">
        <v>132</v>
      </c>
      <c r="D34" s="44">
        <v>88</v>
      </c>
      <c r="E34" s="80">
        <v>44</v>
      </c>
      <c r="F34" s="80">
        <v>0</v>
      </c>
      <c r="G34" s="80">
        <v>0</v>
      </c>
    </row>
    <row r="35" spans="1:7" ht="36" customHeight="1">
      <c r="A35" s="28" t="s">
        <v>84</v>
      </c>
      <c r="B35" s="20" t="s">
        <v>85</v>
      </c>
      <c r="C35" s="80">
        <v>132</v>
      </c>
      <c r="D35" s="44">
        <v>62</v>
      </c>
      <c r="E35" s="80">
        <v>31</v>
      </c>
      <c r="F35" s="80">
        <v>26</v>
      </c>
      <c r="G35" s="80">
        <v>13</v>
      </c>
    </row>
    <row r="36" spans="1:7" ht="24">
      <c r="A36" s="28" t="s">
        <v>86</v>
      </c>
      <c r="B36" s="20" t="s">
        <v>87</v>
      </c>
      <c r="C36" s="80">
        <v>67</v>
      </c>
      <c r="D36" s="44">
        <v>45</v>
      </c>
      <c r="E36" s="80">
        <v>22</v>
      </c>
      <c r="F36" s="80">
        <v>0</v>
      </c>
      <c r="G36" s="80">
        <v>0</v>
      </c>
    </row>
    <row r="37" spans="1:7" ht="24">
      <c r="A37" s="76" t="s">
        <v>111</v>
      </c>
      <c r="B37" s="75" t="s">
        <v>112</v>
      </c>
      <c r="C37" s="90">
        <f>SUM(C38:C45)</f>
        <v>953</v>
      </c>
      <c r="D37" s="90">
        <f>SUM(D38:D45)</f>
        <v>450</v>
      </c>
      <c r="E37" s="91">
        <f>SUM(E38:E45)</f>
        <v>225</v>
      </c>
      <c r="F37" s="91">
        <f>SUM(F38:F45)</f>
        <v>186</v>
      </c>
      <c r="G37" s="91">
        <f>SUM(G38:G45)</f>
        <v>92</v>
      </c>
    </row>
    <row r="38" spans="1:7" ht="48">
      <c r="A38" s="28" t="s">
        <v>67</v>
      </c>
      <c r="B38" s="20" t="s">
        <v>88</v>
      </c>
      <c r="C38" s="80">
        <v>189</v>
      </c>
      <c r="D38" s="80">
        <v>94</v>
      </c>
      <c r="E38" s="44">
        <v>47</v>
      </c>
      <c r="F38" s="80">
        <v>32</v>
      </c>
      <c r="G38" s="80">
        <v>16</v>
      </c>
    </row>
    <row r="39" spans="1:7" ht="36">
      <c r="A39" s="28" t="s">
        <v>89</v>
      </c>
      <c r="B39" s="20" t="s">
        <v>90</v>
      </c>
      <c r="C39" s="80">
        <v>57</v>
      </c>
      <c r="D39" s="80">
        <v>38</v>
      </c>
      <c r="E39" s="44">
        <v>19</v>
      </c>
      <c r="F39" s="80">
        <v>0</v>
      </c>
      <c r="G39" s="80">
        <v>0</v>
      </c>
    </row>
    <row r="40" spans="1:7" ht="48">
      <c r="A40" s="28" t="s">
        <v>91</v>
      </c>
      <c r="B40" s="20" t="s">
        <v>92</v>
      </c>
      <c r="C40" s="80">
        <v>150</v>
      </c>
      <c r="D40" s="80">
        <v>86</v>
      </c>
      <c r="E40" s="44">
        <v>43</v>
      </c>
      <c r="F40" s="80">
        <v>14</v>
      </c>
      <c r="G40" s="80">
        <v>7</v>
      </c>
    </row>
    <row r="41" spans="1:7" ht="36">
      <c r="A41" s="28" t="s">
        <v>93</v>
      </c>
      <c r="B41" s="20" t="s">
        <v>94</v>
      </c>
      <c r="C41" s="44">
        <v>111</v>
      </c>
      <c r="D41" s="80">
        <v>74</v>
      </c>
      <c r="E41" s="44">
        <v>37</v>
      </c>
      <c r="F41" s="80">
        <v>0</v>
      </c>
      <c r="G41" s="80">
        <v>0</v>
      </c>
    </row>
    <row r="42" spans="1:7" ht="24" customHeight="1">
      <c r="A42" s="28" t="s">
        <v>95</v>
      </c>
      <c r="B42" s="20" t="s">
        <v>96</v>
      </c>
      <c r="C42" s="80">
        <v>181</v>
      </c>
      <c r="D42" s="80">
        <v>98</v>
      </c>
      <c r="E42" s="44">
        <v>49</v>
      </c>
      <c r="F42" s="80">
        <v>23</v>
      </c>
      <c r="G42" s="80">
        <v>11</v>
      </c>
    </row>
    <row r="43" spans="1:7" ht="36">
      <c r="A43" s="28" t="s">
        <v>97</v>
      </c>
      <c r="B43" s="20" t="s">
        <v>98</v>
      </c>
      <c r="C43" s="80">
        <v>90</v>
      </c>
      <c r="D43" s="80">
        <v>60</v>
      </c>
      <c r="E43" s="44">
        <v>30</v>
      </c>
      <c r="F43" s="80">
        <v>0</v>
      </c>
      <c r="G43" s="80">
        <v>0</v>
      </c>
    </row>
    <row r="44" spans="1:7" ht="36">
      <c r="A44" s="28" t="s">
        <v>138</v>
      </c>
      <c r="B44" s="78" t="s">
        <v>199</v>
      </c>
      <c r="C44" s="44">
        <v>96</v>
      </c>
      <c r="D44" s="44">
        <v>0</v>
      </c>
      <c r="E44" s="102">
        <v>0</v>
      </c>
      <c r="F44" s="44">
        <v>64</v>
      </c>
      <c r="G44" s="44">
        <v>32</v>
      </c>
    </row>
    <row r="45" spans="1:7" ht="24">
      <c r="A45" s="28" t="s">
        <v>137</v>
      </c>
      <c r="B45" s="24" t="s">
        <v>136</v>
      </c>
      <c r="C45" s="44">
        <v>79</v>
      </c>
      <c r="D45" s="44">
        <v>0</v>
      </c>
      <c r="E45" s="102">
        <v>0</v>
      </c>
      <c r="F45" s="44">
        <v>53</v>
      </c>
      <c r="G45" s="44">
        <v>26</v>
      </c>
    </row>
    <row r="46" spans="1:7" ht="36">
      <c r="A46" s="76" t="s">
        <v>113</v>
      </c>
      <c r="B46" s="75" t="s">
        <v>114</v>
      </c>
      <c r="C46" s="90">
        <f>SUM(C47:C51)</f>
        <v>631</v>
      </c>
      <c r="D46" s="90">
        <f>SUM(D47:D51)</f>
        <v>325</v>
      </c>
      <c r="E46" s="91">
        <f>SUM(E47:E51)</f>
        <v>162</v>
      </c>
      <c r="F46" s="91">
        <f>SUM(F47:F51)</f>
        <v>95</v>
      </c>
      <c r="G46" s="91">
        <f>SUM(G47:G51)</f>
        <v>49</v>
      </c>
    </row>
    <row r="47" spans="1:7" ht="36">
      <c r="A47" s="28" t="s">
        <v>51</v>
      </c>
      <c r="B47" s="20" t="s">
        <v>99</v>
      </c>
      <c r="C47" s="80">
        <v>74</v>
      </c>
      <c r="D47" s="80">
        <v>49</v>
      </c>
      <c r="E47" s="44">
        <v>25</v>
      </c>
      <c r="F47" s="80">
        <v>0</v>
      </c>
      <c r="G47" s="80">
        <v>0</v>
      </c>
    </row>
    <row r="48" spans="1:7" ht="24">
      <c r="A48" s="28" t="s">
        <v>100</v>
      </c>
      <c r="B48" s="20" t="s">
        <v>101</v>
      </c>
      <c r="C48" s="80">
        <v>216</v>
      </c>
      <c r="D48" s="44">
        <v>102</v>
      </c>
      <c r="E48" s="103">
        <v>51</v>
      </c>
      <c r="F48" s="44">
        <v>42</v>
      </c>
      <c r="G48" s="80">
        <v>21</v>
      </c>
    </row>
    <row r="49" spans="1:7" ht="24">
      <c r="A49" s="28" t="s">
        <v>102</v>
      </c>
      <c r="B49" s="20" t="s">
        <v>103</v>
      </c>
      <c r="C49" s="80">
        <v>131</v>
      </c>
      <c r="D49" s="80">
        <v>79</v>
      </c>
      <c r="E49" s="44">
        <v>39</v>
      </c>
      <c r="F49" s="80">
        <v>8</v>
      </c>
      <c r="G49" s="80">
        <v>5</v>
      </c>
    </row>
    <row r="50" spans="1:7" ht="24">
      <c r="A50" s="28" t="s">
        <v>104</v>
      </c>
      <c r="B50" s="20" t="s">
        <v>105</v>
      </c>
      <c r="C50" s="80">
        <v>159</v>
      </c>
      <c r="D50" s="80">
        <v>95</v>
      </c>
      <c r="E50" s="44">
        <v>47</v>
      </c>
      <c r="F50" s="44">
        <v>11</v>
      </c>
      <c r="G50" s="80">
        <v>6</v>
      </c>
    </row>
    <row r="51" spans="1:7" ht="24.75" customHeight="1">
      <c r="A51" s="28" t="s">
        <v>127</v>
      </c>
      <c r="B51" s="20" t="s">
        <v>126</v>
      </c>
      <c r="C51" s="80">
        <v>51</v>
      </c>
      <c r="D51" s="80">
        <v>0</v>
      </c>
      <c r="E51" s="44">
        <v>0</v>
      </c>
      <c r="F51" s="80">
        <v>34</v>
      </c>
      <c r="G51" s="80">
        <v>17</v>
      </c>
    </row>
    <row r="52" spans="1:7" ht="36">
      <c r="A52" s="76" t="s">
        <v>115</v>
      </c>
      <c r="B52" s="75" t="s">
        <v>116</v>
      </c>
      <c r="C52" s="90">
        <f>SUM(C53)</f>
        <v>102</v>
      </c>
      <c r="D52" s="90">
        <v>63</v>
      </c>
      <c r="E52" s="91">
        <v>32</v>
      </c>
      <c r="F52" s="90">
        <v>5</v>
      </c>
      <c r="G52" s="90">
        <v>2</v>
      </c>
    </row>
    <row r="53" spans="1:7" ht="60">
      <c r="A53" s="28" t="s">
        <v>106</v>
      </c>
      <c r="B53" s="20" t="s">
        <v>107</v>
      </c>
      <c r="C53" s="80">
        <v>102</v>
      </c>
      <c r="D53" s="80">
        <v>63</v>
      </c>
      <c r="E53" s="44">
        <v>32</v>
      </c>
      <c r="F53" s="80">
        <v>5</v>
      </c>
      <c r="G53" s="80">
        <v>2</v>
      </c>
    </row>
    <row r="54" spans="1:7" ht="24">
      <c r="A54" s="76" t="s">
        <v>135</v>
      </c>
      <c r="B54" s="75" t="s">
        <v>150</v>
      </c>
      <c r="C54" s="90">
        <f>SUM(C55:C57)</f>
        <v>444</v>
      </c>
      <c r="D54" s="90">
        <f>SUM(D55:D57)</f>
        <v>112</v>
      </c>
      <c r="E54" s="91">
        <f>SUM(E55:E57)</f>
        <v>56</v>
      </c>
      <c r="F54" s="90">
        <f>SUM(F55:F57)</f>
        <v>184</v>
      </c>
      <c r="G54" s="90">
        <f>SUM(G55:G57)</f>
        <v>92</v>
      </c>
    </row>
    <row r="55" spans="1:7" ht="36">
      <c r="A55" s="28" t="s">
        <v>151</v>
      </c>
      <c r="B55" s="20" t="s">
        <v>108</v>
      </c>
      <c r="C55" s="80">
        <v>192</v>
      </c>
      <c r="D55" s="80">
        <v>112</v>
      </c>
      <c r="E55" s="44">
        <v>56</v>
      </c>
      <c r="F55" s="80">
        <v>16</v>
      </c>
      <c r="G55" s="80">
        <v>8</v>
      </c>
    </row>
    <row r="56" spans="1:7" ht="24" customHeight="1">
      <c r="A56" s="111" t="s">
        <v>204</v>
      </c>
      <c r="B56" s="20" t="s">
        <v>206</v>
      </c>
      <c r="C56" s="80">
        <v>198</v>
      </c>
      <c r="D56" s="80">
        <v>0</v>
      </c>
      <c r="E56" s="44">
        <v>0</v>
      </c>
      <c r="F56" s="80">
        <v>132</v>
      </c>
      <c r="G56" s="80">
        <v>66</v>
      </c>
    </row>
    <row r="57" spans="1:7" ht="34.5" customHeight="1">
      <c r="A57" s="111" t="s">
        <v>207</v>
      </c>
      <c r="B57" s="20" t="s">
        <v>208</v>
      </c>
      <c r="C57" s="80">
        <v>54</v>
      </c>
      <c r="D57" s="80">
        <v>0</v>
      </c>
      <c r="E57" s="44">
        <v>0</v>
      </c>
      <c r="F57" s="80">
        <v>36</v>
      </c>
      <c r="G57" s="80">
        <v>18</v>
      </c>
    </row>
    <row r="58" spans="1:7" ht="25.5" customHeight="1">
      <c r="A58" s="219" t="s">
        <v>190</v>
      </c>
      <c r="B58" s="220"/>
      <c r="C58" s="90">
        <f>SUM(C22,C19,C9)</f>
        <v>4644</v>
      </c>
      <c r="D58" s="90">
        <f>SUM(D22,D19,D9)</f>
        <v>2160</v>
      </c>
      <c r="E58" s="91">
        <f>SUM(E22,E19,E9)</f>
        <v>1080</v>
      </c>
      <c r="F58" s="90">
        <f>SUM(F22,F19,F9)</f>
        <v>936</v>
      </c>
      <c r="G58" s="90">
        <f>SUM(G22,G19,G9)</f>
        <v>468</v>
      </c>
    </row>
  </sheetData>
  <sheetProtection/>
  <mergeCells count="8">
    <mergeCell ref="C2:C7"/>
    <mergeCell ref="A58:B58"/>
    <mergeCell ref="A1:G1"/>
    <mergeCell ref="D2:G3"/>
    <mergeCell ref="D4:E6"/>
    <mergeCell ref="F4:G6"/>
    <mergeCell ref="A2:A7"/>
    <mergeCell ref="B2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25">
      <selection activeCell="H22" sqref="H22:H27"/>
    </sheetView>
  </sheetViews>
  <sheetFormatPr defaultColWidth="9.00390625" defaultRowHeight="12.75"/>
  <cols>
    <col min="1" max="1" width="17.375" style="0" customWidth="1"/>
    <col min="2" max="2" width="20.00390625" style="0" customWidth="1"/>
    <col min="3" max="3" width="27.00390625" style="0" customWidth="1"/>
    <col min="4" max="4" width="20.00390625" style="0" customWidth="1"/>
    <col min="5" max="5" width="18.125" style="0" customWidth="1"/>
    <col min="6" max="6" width="13.875" style="0" customWidth="1"/>
    <col min="7" max="7" width="11.25390625" style="0" customWidth="1"/>
    <col min="8" max="8" width="16.625" style="0" customWidth="1"/>
  </cols>
  <sheetData>
    <row r="2" spans="1:14" ht="12.75">
      <c r="A2" s="232" t="s">
        <v>227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8" ht="63.75">
      <c r="A3" s="112" t="s">
        <v>210</v>
      </c>
      <c r="B3" s="113" t="s">
        <v>211</v>
      </c>
      <c r="C3" s="112" t="s">
        <v>212</v>
      </c>
      <c r="D3" s="113" t="s">
        <v>213</v>
      </c>
      <c r="E3" s="113" t="s">
        <v>214</v>
      </c>
      <c r="F3" s="112" t="s">
        <v>215</v>
      </c>
      <c r="G3" s="112" t="s">
        <v>216</v>
      </c>
      <c r="H3" s="112" t="s">
        <v>217</v>
      </c>
    </row>
    <row r="4" spans="1:8" ht="51.75" customHeight="1">
      <c r="A4" s="117" t="s">
        <v>218</v>
      </c>
      <c r="B4" s="120" t="s">
        <v>229</v>
      </c>
      <c r="C4" s="238" t="s">
        <v>235</v>
      </c>
      <c r="D4" s="120" t="s">
        <v>236</v>
      </c>
      <c r="E4" s="240"/>
      <c r="F4" s="240">
        <v>4</v>
      </c>
      <c r="G4" s="240">
        <v>0.7</v>
      </c>
      <c r="H4" s="248" t="s">
        <v>219</v>
      </c>
    </row>
    <row r="5" spans="1:8" ht="27.75" customHeight="1">
      <c r="A5" s="117"/>
      <c r="B5" s="120" t="s">
        <v>230</v>
      </c>
      <c r="C5" s="239"/>
      <c r="D5" s="120" t="s">
        <v>237</v>
      </c>
      <c r="E5" s="241"/>
      <c r="F5" s="241"/>
      <c r="G5" s="241"/>
      <c r="H5" s="249"/>
    </row>
    <row r="6" spans="1:8" ht="51.75" customHeight="1">
      <c r="A6" s="233" t="s">
        <v>220</v>
      </c>
      <c r="B6" s="122" t="s">
        <v>238</v>
      </c>
      <c r="C6" s="122" t="s">
        <v>243</v>
      </c>
      <c r="D6" s="122" t="s">
        <v>246</v>
      </c>
      <c r="E6" s="233"/>
      <c r="F6" s="233">
        <v>7</v>
      </c>
      <c r="G6" s="233">
        <v>1.1</v>
      </c>
      <c r="H6" s="233" t="s">
        <v>219</v>
      </c>
    </row>
    <row r="7" spans="1:8" ht="39" customHeight="1">
      <c r="A7" s="234"/>
      <c r="B7" s="122" t="s">
        <v>231</v>
      </c>
      <c r="C7" s="125" t="s">
        <v>244</v>
      </c>
      <c r="D7" s="122" t="s">
        <v>247</v>
      </c>
      <c r="E7" s="234"/>
      <c r="F7" s="234"/>
      <c r="G7" s="234"/>
      <c r="H7" s="234"/>
    </row>
    <row r="8" spans="1:8" ht="66.75" customHeight="1">
      <c r="A8" s="234"/>
      <c r="B8" s="125" t="s">
        <v>239</v>
      </c>
      <c r="C8" s="245" t="s">
        <v>245</v>
      </c>
      <c r="D8" s="245" t="s">
        <v>248</v>
      </c>
      <c r="E8" s="234"/>
      <c r="F8" s="234"/>
      <c r="G8" s="234"/>
      <c r="H8" s="234"/>
    </row>
    <row r="9" spans="1:8" ht="42" customHeight="1">
      <c r="A9" s="234"/>
      <c r="B9" s="122" t="s">
        <v>240</v>
      </c>
      <c r="C9" s="246"/>
      <c r="D9" s="246"/>
      <c r="E9" s="234"/>
      <c r="F9" s="234"/>
      <c r="G9" s="234"/>
      <c r="H9" s="234"/>
    </row>
    <row r="10" spans="1:8" ht="25.5">
      <c r="A10" s="234"/>
      <c r="B10" s="122" t="s">
        <v>241</v>
      </c>
      <c r="C10" s="246"/>
      <c r="D10" s="246"/>
      <c r="E10" s="234"/>
      <c r="F10" s="234"/>
      <c r="G10" s="234"/>
      <c r="H10" s="234"/>
    </row>
    <row r="11" spans="1:8" ht="93.75" customHeight="1">
      <c r="A11" s="235"/>
      <c r="B11" s="122" t="s">
        <v>242</v>
      </c>
      <c r="C11" s="247"/>
      <c r="D11" s="247"/>
      <c r="E11" s="235"/>
      <c r="F11" s="235"/>
      <c r="G11" s="235"/>
      <c r="H11" s="235"/>
    </row>
    <row r="12" spans="1:8" ht="131.25" customHeight="1">
      <c r="A12" s="227" t="s">
        <v>221</v>
      </c>
      <c r="B12" s="121" t="s">
        <v>249</v>
      </c>
      <c r="C12" s="121" t="s">
        <v>281</v>
      </c>
      <c r="D12" s="121" t="s">
        <v>251</v>
      </c>
      <c r="E12" s="227"/>
      <c r="F12" s="227">
        <v>5</v>
      </c>
      <c r="G12" s="227">
        <v>0.8</v>
      </c>
      <c r="H12" s="227" t="s">
        <v>219</v>
      </c>
    </row>
    <row r="13" spans="1:8" ht="55.5" customHeight="1">
      <c r="A13" s="228"/>
      <c r="B13" s="230" t="s">
        <v>232</v>
      </c>
      <c r="C13" s="121" t="s">
        <v>280</v>
      </c>
      <c r="D13" s="121" t="s">
        <v>252</v>
      </c>
      <c r="E13" s="228"/>
      <c r="F13" s="228"/>
      <c r="G13" s="228"/>
      <c r="H13" s="229"/>
    </row>
    <row r="14" spans="1:8" ht="92.25" customHeight="1">
      <c r="A14" s="229"/>
      <c r="B14" s="231"/>
      <c r="C14" s="118" t="s">
        <v>250</v>
      </c>
      <c r="D14" s="118" t="s">
        <v>253</v>
      </c>
      <c r="E14" s="229"/>
      <c r="F14" s="229"/>
      <c r="G14" s="229"/>
      <c r="H14" s="118" t="s">
        <v>228</v>
      </c>
    </row>
    <row r="15" spans="1:8" ht="76.5">
      <c r="A15" s="242" t="s">
        <v>222</v>
      </c>
      <c r="B15" s="262" t="s">
        <v>233</v>
      </c>
      <c r="C15" s="127" t="s">
        <v>254</v>
      </c>
      <c r="D15" s="128" t="s">
        <v>260</v>
      </c>
      <c r="E15" s="262" t="s">
        <v>263</v>
      </c>
      <c r="F15" s="242">
        <v>8</v>
      </c>
      <c r="G15" s="242">
        <v>1.3</v>
      </c>
      <c r="H15" s="242" t="s">
        <v>219</v>
      </c>
    </row>
    <row r="16" spans="1:8" ht="67.5" customHeight="1">
      <c r="A16" s="243"/>
      <c r="B16" s="263"/>
      <c r="C16" s="128" t="s">
        <v>255</v>
      </c>
      <c r="D16" s="128" t="s">
        <v>261</v>
      </c>
      <c r="E16" s="263"/>
      <c r="F16" s="243"/>
      <c r="G16" s="243"/>
      <c r="H16" s="243"/>
    </row>
    <row r="17" spans="1:8" ht="51" customHeight="1">
      <c r="A17" s="243"/>
      <c r="B17" s="263"/>
      <c r="C17" s="128" t="s">
        <v>256</v>
      </c>
      <c r="D17" s="242" t="s">
        <v>262</v>
      </c>
      <c r="E17" s="263"/>
      <c r="F17" s="243"/>
      <c r="G17" s="243"/>
      <c r="H17" s="243"/>
    </row>
    <row r="18" spans="1:8" ht="53.25" customHeight="1">
      <c r="A18" s="243"/>
      <c r="B18" s="263"/>
      <c r="C18" s="128" t="s">
        <v>257</v>
      </c>
      <c r="D18" s="243"/>
      <c r="E18" s="263"/>
      <c r="F18" s="243"/>
      <c r="G18" s="243"/>
      <c r="H18" s="243"/>
    </row>
    <row r="19" spans="1:8" ht="94.5" customHeight="1">
      <c r="A19" s="243"/>
      <c r="B19" s="263"/>
      <c r="C19" s="128" t="s">
        <v>258</v>
      </c>
      <c r="D19" s="243"/>
      <c r="E19" s="263"/>
      <c r="F19" s="243"/>
      <c r="G19" s="243"/>
      <c r="H19" s="243"/>
    </row>
    <row r="20" spans="1:8" ht="63" customHeight="1">
      <c r="A20" s="244"/>
      <c r="B20" s="264"/>
      <c r="C20" s="115" t="s">
        <v>259</v>
      </c>
      <c r="D20" s="244"/>
      <c r="E20" s="264"/>
      <c r="F20" s="244"/>
      <c r="G20" s="244"/>
      <c r="H20" s="244"/>
    </row>
    <row r="21" spans="1:8" ht="93" customHeight="1">
      <c r="A21" s="259" t="s">
        <v>223</v>
      </c>
      <c r="B21" s="250" t="s">
        <v>230</v>
      </c>
      <c r="C21" s="123" t="s">
        <v>264</v>
      </c>
      <c r="D21" s="119" t="s">
        <v>270</v>
      </c>
      <c r="E21" s="253"/>
      <c r="F21" s="253">
        <v>1</v>
      </c>
      <c r="G21" s="253">
        <v>0.1</v>
      </c>
      <c r="H21" s="119" t="s">
        <v>283</v>
      </c>
    </row>
    <row r="22" spans="1:8" ht="48.75" customHeight="1">
      <c r="A22" s="260"/>
      <c r="B22" s="252"/>
      <c r="C22" s="123" t="s">
        <v>265</v>
      </c>
      <c r="D22" s="250" t="s">
        <v>271</v>
      </c>
      <c r="E22" s="254"/>
      <c r="F22" s="254"/>
      <c r="G22" s="254"/>
      <c r="H22" s="259" t="s">
        <v>219</v>
      </c>
    </row>
    <row r="23" spans="1:8" ht="75" customHeight="1">
      <c r="A23" s="260"/>
      <c r="B23" s="252"/>
      <c r="C23" s="123" t="s">
        <v>266</v>
      </c>
      <c r="D23" s="252"/>
      <c r="E23" s="254"/>
      <c r="F23" s="254"/>
      <c r="G23" s="254"/>
      <c r="H23" s="260"/>
    </row>
    <row r="24" spans="1:8" ht="66" customHeight="1">
      <c r="A24" s="260"/>
      <c r="B24" s="252"/>
      <c r="C24" s="123" t="s">
        <v>267</v>
      </c>
      <c r="D24" s="252"/>
      <c r="E24" s="254"/>
      <c r="F24" s="254"/>
      <c r="G24" s="254"/>
      <c r="H24" s="260"/>
    </row>
    <row r="25" spans="1:8" ht="26.25" customHeight="1">
      <c r="A25" s="260"/>
      <c r="B25" s="252"/>
      <c r="C25" s="250" t="s">
        <v>268</v>
      </c>
      <c r="D25" s="252"/>
      <c r="E25" s="254"/>
      <c r="F25" s="254"/>
      <c r="G25" s="254"/>
      <c r="H25" s="260"/>
    </row>
    <row r="26" spans="1:8" ht="51" customHeight="1">
      <c r="A26" s="260"/>
      <c r="B26" s="252"/>
      <c r="C26" s="251"/>
      <c r="D26" s="252"/>
      <c r="E26" s="254"/>
      <c r="F26" s="254"/>
      <c r="G26" s="254"/>
      <c r="H26" s="260"/>
    </row>
    <row r="27" spans="1:8" ht="56.25" customHeight="1">
      <c r="A27" s="261"/>
      <c r="B27" s="251"/>
      <c r="C27" s="119" t="s">
        <v>269</v>
      </c>
      <c r="D27" s="251"/>
      <c r="E27" s="255"/>
      <c r="F27" s="255"/>
      <c r="G27" s="255"/>
      <c r="H27" s="261"/>
    </row>
    <row r="28" spans="1:8" ht="32.25" customHeight="1">
      <c r="A28" s="236" t="s">
        <v>224</v>
      </c>
      <c r="B28" s="236"/>
      <c r="C28" s="257" t="s">
        <v>272</v>
      </c>
      <c r="D28" s="126" t="s">
        <v>276</v>
      </c>
      <c r="E28" s="236"/>
      <c r="F28" s="236">
        <v>6</v>
      </c>
      <c r="G28" s="236">
        <v>1</v>
      </c>
      <c r="H28" s="116" t="s">
        <v>225</v>
      </c>
    </row>
    <row r="29" spans="1:8" ht="84.75" customHeight="1">
      <c r="A29" s="236"/>
      <c r="B29" s="236"/>
      <c r="C29" s="258"/>
      <c r="D29" s="124" t="s">
        <v>277</v>
      </c>
      <c r="E29" s="236"/>
      <c r="F29" s="236"/>
      <c r="G29" s="236"/>
      <c r="H29" s="114" t="s">
        <v>226</v>
      </c>
    </row>
    <row r="30" spans="1:8" ht="81" customHeight="1">
      <c r="A30" s="236"/>
      <c r="B30" s="236"/>
      <c r="C30" s="124" t="s">
        <v>273</v>
      </c>
      <c r="D30" s="114" t="s">
        <v>278</v>
      </c>
      <c r="E30" s="236"/>
      <c r="F30" s="236"/>
      <c r="G30" s="236"/>
      <c r="H30" s="256" t="s">
        <v>219</v>
      </c>
    </row>
    <row r="31" spans="1:8" ht="109.5" customHeight="1">
      <c r="A31" s="236"/>
      <c r="B31" s="236"/>
      <c r="C31" s="124" t="s">
        <v>274</v>
      </c>
      <c r="D31" s="256" t="s">
        <v>279</v>
      </c>
      <c r="E31" s="236"/>
      <c r="F31" s="236"/>
      <c r="G31" s="236"/>
      <c r="H31" s="236"/>
    </row>
    <row r="32" spans="1:8" ht="28.5" customHeight="1">
      <c r="A32" s="236"/>
      <c r="B32" s="236"/>
      <c r="C32" s="124" t="s">
        <v>234</v>
      </c>
      <c r="D32" s="236"/>
      <c r="E32" s="236"/>
      <c r="F32" s="236"/>
      <c r="G32" s="236"/>
      <c r="H32" s="236"/>
    </row>
    <row r="33" spans="1:8" ht="102" customHeight="1">
      <c r="A33" s="237"/>
      <c r="B33" s="237"/>
      <c r="C33" s="114" t="s">
        <v>275</v>
      </c>
      <c r="D33" s="237"/>
      <c r="E33" s="237"/>
      <c r="F33" s="237"/>
      <c r="G33" s="237"/>
      <c r="H33" s="237"/>
    </row>
  </sheetData>
  <sheetProtection/>
  <mergeCells count="42">
    <mergeCell ref="A21:A27"/>
    <mergeCell ref="B21:B27"/>
    <mergeCell ref="A15:A20"/>
    <mergeCell ref="B15:B20"/>
    <mergeCell ref="E15:E20"/>
    <mergeCell ref="C25:C26"/>
    <mergeCell ref="D22:D27"/>
    <mergeCell ref="E21:E27"/>
    <mergeCell ref="F21:F27"/>
    <mergeCell ref="H30:H33"/>
    <mergeCell ref="C28:C29"/>
    <mergeCell ref="G21:G27"/>
    <mergeCell ref="H22:H27"/>
    <mergeCell ref="D31:D33"/>
    <mergeCell ref="H12:H13"/>
    <mergeCell ref="H6:H11"/>
    <mergeCell ref="C8:C11"/>
    <mergeCell ref="D8:D11"/>
    <mergeCell ref="H4:H5"/>
    <mergeCell ref="H15:H20"/>
    <mergeCell ref="F15:F20"/>
    <mergeCell ref="G15:G20"/>
    <mergeCell ref="A28:A33"/>
    <mergeCell ref="B28:B33"/>
    <mergeCell ref="E28:E33"/>
    <mergeCell ref="F28:F33"/>
    <mergeCell ref="G28:G33"/>
    <mergeCell ref="C4:C5"/>
    <mergeCell ref="E4:E5"/>
    <mergeCell ref="F4:F5"/>
    <mergeCell ref="G4:G5"/>
    <mergeCell ref="D17:D20"/>
    <mergeCell ref="A12:A14"/>
    <mergeCell ref="E12:E14"/>
    <mergeCell ref="F12:F14"/>
    <mergeCell ref="G12:G14"/>
    <mergeCell ref="B13:B14"/>
    <mergeCell ref="A2:N2"/>
    <mergeCell ref="A6:A11"/>
    <mergeCell ref="E6:E11"/>
    <mergeCell ref="F6:F11"/>
    <mergeCell ref="G6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3"/>
  <sheetViews>
    <sheetView tabSelected="1" zoomScalePageLayoutView="0" workbookViewId="0" topLeftCell="A37">
      <selection activeCell="L45" sqref="L45"/>
    </sheetView>
  </sheetViews>
  <sheetFormatPr defaultColWidth="9.00390625" defaultRowHeight="12.75"/>
  <cols>
    <col min="1" max="1" width="11.25390625" style="3" customWidth="1"/>
    <col min="2" max="2" width="22.625" style="2" customWidth="1"/>
    <col min="3" max="4" width="3.75390625" style="0" customWidth="1"/>
    <col min="5" max="5" width="5.375" style="0" customWidth="1"/>
    <col min="6" max="6" width="4.375" style="0" customWidth="1"/>
    <col min="7" max="7" width="4.875" style="0" customWidth="1"/>
    <col min="8" max="8" width="5.25390625" style="0" customWidth="1"/>
    <col min="9" max="9" width="4.25390625" style="0" customWidth="1"/>
    <col min="10" max="10" width="5.125" style="0" customWidth="1"/>
    <col min="11" max="11" width="4.875" style="0" customWidth="1"/>
    <col min="12" max="12" width="5.00390625" style="0" customWidth="1"/>
    <col min="13" max="13" width="4.625" style="0" customWidth="1"/>
    <col min="14" max="14" width="3.375" style="0" customWidth="1"/>
    <col min="15" max="15" width="3.625" style="0" customWidth="1"/>
    <col min="16" max="16" width="2.875" style="0" customWidth="1"/>
    <col min="17" max="17" width="3.25390625" style="0" customWidth="1"/>
    <col min="18" max="18" width="3.125" style="0" customWidth="1"/>
    <col min="19" max="19" width="3.375" style="0" customWidth="1"/>
    <col min="20" max="20" width="3.125" style="0" customWidth="1"/>
    <col min="21" max="21" width="3.00390625" style="0" customWidth="1"/>
    <col min="22" max="22" width="3.625" style="0" customWidth="1"/>
    <col min="23" max="23" width="3.25390625" style="0" customWidth="1"/>
    <col min="24" max="24" width="3.125" style="0" customWidth="1"/>
    <col min="25" max="25" width="3.625" style="0" customWidth="1"/>
    <col min="26" max="26" width="3.25390625" style="0" customWidth="1"/>
    <col min="27" max="27" width="3.375" style="0" customWidth="1"/>
    <col min="28" max="28" width="3.75390625" style="0" customWidth="1"/>
    <col min="29" max="29" width="3.00390625" style="0" customWidth="1"/>
    <col min="30" max="30" width="3.375" style="0" customWidth="1"/>
  </cols>
  <sheetData>
    <row r="1" spans="1:30" ht="26.25" customHeight="1">
      <c r="A1" s="187" t="s">
        <v>301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</row>
    <row r="2" spans="1:30" ht="15" customHeight="1">
      <c r="A2" s="190" t="s">
        <v>1</v>
      </c>
      <c r="B2" s="191" t="s">
        <v>37</v>
      </c>
      <c r="C2" s="158" t="s">
        <v>2</v>
      </c>
      <c r="D2" s="159"/>
      <c r="E2" s="159"/>
      <c r="F2" s="357"/>
      <c r="G2" s="195" t="s">
        <v>22</v>
      </c>
      <c r="H2" s="196"/>
      <c r="I2" s="183" t="s">
        <v>23</v>
      </c>
      <c r="J2" s="158" t="s">
        <v>24</v>
      </c>
      <c r="K2" s="159"/>
      <c r="L2" s="159"/>
      <c r="M2" s="159"/>
      <c r="N2" s="356" t="s">
        <v>26</v>
      </c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</row>
    <row r="3" spans="1:30" ht="12.75" customHeight="1">
      <c r="A3" s="190"/>
      <c r="B3" s="191"/>
      <c r="C3" s="355"/>
      <c r="D3" s="354"/>
      <c r="E3" s="354"/>
      <c r="F3" s="353"/>
      <c r="G3" s="197"/>
      <c r="H3" s="198"/>
      <c r="I3" s="183"/>
      <c r="J3" s="160"/>
      <c r="K3" s="161"/>
      <c r="L3" s="161"/>
      <c r="M3" s="161"/>
      <c r="N3" s="352" t="s">
        <v>27</v>
      </c>
      <c r="O3" s="352"/>
      <c r="P3" s="352"/>
      <c r="Q3" s="352"/>
      <c r="R3" s="352"/>
      <c r="S3" s="352" t="s">
        <v>28</v>
      </c>
      <c r="T3" s="352"/>
      <c r="U3" s="352"/>
      <c r="V3" s="352"/>
      <c r="W3" s="352" t="s">
        <v>71</v>
      </c>
      <c r="X3" s="352"/>
      <c r="Y3" s="352"/>
      <c r="Z3" s="352"/>
      <c r="AA3" s="352" t="s">
        <v>300</v>
      </c>
      <c r="AB3" s="352"/>
      <c r="AC3" s="352"/>
      <c r="AD3" s="352"/>
    </row>
    <row r="4" spans="1:30" ht="12.75" customHeight="1">
      <c r="A4" s="190"/>
      <c r="B4" s="191"/>
      <c r="C4" s="192" t="s">
        <v>3</v>
      </c>
      <c r="D4" s="144" t="s">
        <v>4</v>
      </c>
      <c r="E4" s="180" t="s">
        <v>5</v>
      </c>
      <c r="F4" s="193" t="s">
        <v>299</v>
      </c>
      <c r="G4" s="197"/>
      <c r="H4" s="198"/>
      <c r="I4" s="183"/>
      <c r="J4" s="165" t="s">
        <v>73</v>
      </c>
      <c r="K4" s="166"/>
      <c r="L4" s="172" t="s">
        <v>74</v>
      </c>
      <c r="M4" s="173"/>
      <c r="N4" s="351" t="s">
        <v>29</v>
      </c>
      <c r="O4" s="350"/>
      <c r="P4" s="349"/>
      <c r="Q4" s="348" t="s">
        <v>30</v>
      </c>
      <c r="R4" s="348"/>
      <c r="S4" s="347" t="s">
        <v>119</v>
      </c>
      <c r="T4" s="347"/>
      <c r="U4" s="346" t="s">
        <v>120</v>
      </c>
      <c r="V4" s="346"/>
      <c r="W4" s="347" t="s">
        <v>121</v>
      </c>
      <c r="X4" s="347"/>
      <c r="Y4" s="346" t="s">
        <v>122</v>
      </c>
      <c r="Z4" s="346"/>
      <c r="AA4" s="347" t="s">
        <v>298</v>
      </c>
      <c r="AB4" s="347"/>
      <c r="AC4" s="346" t="s">
        <v>297</v>
      </c>
      <c r="AD4" s="346"/>
    </row>
    <row r="5" spans="1:30" ht="15" customHeight="1">
      <c r="A5" s="190"/>
      <c r="B5" s="191"/>
      <c r="C5" s="193"/>
      <c r="D5" s="145"/>
      <c r="E5" s="180"/>
      <c r="F5" s="193"/>
      <c r="G5" s="197"/>
      <c r="H5" s="198"/>
      <c r="I5" s="183"/>
      <c r="J5" s="167"/>
      <c r="K5" s="168"/>
      <c r="L5" s="174"/>
      <c r="M5" s="175"/>
      <c r="N5" s="351" t="s">
        <v>296</v>
      </c>
      <c r="O5" s="350"/>
      <c r="P5" s="349"/>
      <c r="Q5" s="348" t="s">
        <v>295</v>
      </c>
      <c r="R5" s="348"/>
      <c r="S5" s="347" t="s">
        <v>295</v>
      </c>
      <c r="T5" s="347"/>
      <c r="U5" s="346" t="s">
        <v>295</v>
      </c>
      <c r="V5" s="346"/>
      <c r="W5" s="347" t="s">
        <v>294</v>
      </c>
      <c r="X5" s="347"/>
      <c r="Y5" s="346" t="s">
        <v>294</v>
      </c>
      <c r="Z5" s="346"/>
      <c r="AA5" s="347" t="s">
        <v>294</v>
      </c>
      <c r="AB5" s="347"/>
      <c r="AC5" s="346" t="s">
        <v>294</v>
      </c>
      <c r="AD5" s="346"/>
    </row>
    <row r="6" spans="1:30" ht="23.25" customHeight="1">
      <c r="A6" s="190"/>
      <c r="B6" s="191"/>
      <c r="C6" s="193"/>
      <c r="D6" s="145"/>
      <c r="E6" s="180"/>
      <c r="F6" s="193"/>
      <c r="G6" s="199"/>
      <c r="H6" s="200"/>
      <c r="I6" s="183"/>
      <c r="J6" s="169"/>
      <c r="K6" s="170"/>
      <c r="L6" s="176"/>
      <c r="M6" s="177"/>
      <c r="N6" s="345" t="s">
        <v>293</v>
      </c>
      <c r="O6" s="345" t="s">
        <v>0</v>
      </c>
      <c r="P6" s="344" t="s">
        <v>25</v>
      </c>
      <c r="Q6" s="340" t="s">
        <v>0</v>
      </c>
      <c r="R6" s="343" t="s">
        <v>25</v>
      </c>
      <c r="S6" s="338" t="s">
        <v>0</v>
      </c>
      <c r="T6" s="312" t="s">
        <v>25</v>
      </c>
      <c r="U6" s="336" t="s">
        <v>0</v>
      </c>
      <c r="V6" s="311" t="s">
        <v>25</v>
      </c>
      <c r="W6" s="338" t="s">
        <v>0</v>
      </c>
      <c r="X6" s="312" t="s">
        <v>25</v>
      </c>
      <c r="Y6" s="336" t="s">
        <v>0</v>
      </c>
      <c r="Z6" s="311" t="s">
        <v>25</v>
      </c>
      <c r="AA6" s="338" t="s">
        <v>0</v>
      </c>
      <c r="AB6" s="312" t="s">
        <v>25</v>
      </c>
      <c r="AC6" s="336" t="s">
        <v>0</v>
      </c>
      <c r="AD6" s="311" t="s">
        <v>25</v>
      </c>
    </row>
    <row r="7" spans="1:30" ht="81">
      <c r="A7" s="190"/>
      <c r="B7" s="191"/>
      <c r="C7" s="194"/>
      <c r="D7" s="146"/>
      <c r="E7" s="180"/>
      <c r="F7" s="194"/>
      <c r="G7" s="40" t="s">
        <v>79</v>
      </c>
      <c r="H7" s="13" t="s">
        <v>80</v>
      </c>
      <c r="I7" s="183"/>
      <c r="J7" s="40" t="s">
        <v>79</v>
      </c>
      <c r="K7" s="13" t="s">
        <v>80</v>
      </c>
      <c r="L7" s="13" t="s">
        <v>70</v>
      </c>
      <c r="M7" s="13" t="s">
        <v>32</v>
      </c>
      <c r="N7" s="342"/>
      <c r="O7" s="342"/>
      <c r="P7" s="341" t="s">
        <v>32</v>
      </c>
      <c r="Q7" s="340"/>
      <c r="R7" s="339" t="s">
        <v>32</v>
      </c>
      <c r="S7" s="338"/>
      <c r="T7" s="337" t="s">
        <v>32</v>
      </c>
      <c r="U7" s="336"/>
      <c r="V7" s="335" t="s">
        <v>32</v>
      </c>
      <c r="W7" s="338"/>
      <c r="X7" s="337" t="s">
        <v>32</v>
      </c>
      <c r="Y7" s="336"/>
      <c r="Z7" s="335" t="s">
        <v>32</v>
      </c>
      <c r="AA7" s="338"/>
      <c r="AB7" s="337" t="s">
        <v>32</v>
      </c>
      <c r="AC7" s="336"/>
      <c r="AD7" s="335" t="s">
        <v>32</v>
      </c>
    </row>
    <row r="8" spans="1:30" s="45" customFormat="1" ht="12.75">
      <c r="A8" s="42">
        <v>1</v>
      </c>
      <c r="B8" s="42">
        <v>2</v>
      </c>
      <c r="C8" s="43">
        <v>3</v>
      </c>
      <c r="D8" s="44">
        <v>4</v>
      </c>
      <c r="E8" s="44">
        <v>5</v>
      </c>
      <c r="F8" s="44"/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  <c r="M8" s="44">
        <v>13</v>
      </c>
      <c r="N8" s="310">
        <v>15</v>
      </c>
      <c r="O8" s="310">
        <v>16</v>
      </c>
      <c r="P8" s="310">
        <v>17</v>
      </c>
      <c r="Q8" s="309">
        <v>18</v>
      </c>
      <c r="R8" s="309">
        <v>19</v>
      </c>
      <c r="S8" s="308">
        <v>20</v>
      </c>
      <c r="T8" s="308">
        <v>21</v>
      </c>
      <c r="U8" s="307">
        <v>22</v>
      </c>
      <c r="V8" s="307">
        <v>23</v>
      </c>
      <c r="W8" s="308">
        <v>24</v>
      </c>
      <c r="X8" s="308">
        <v>25</v>
      </c>
      <c r="Y8" s="307">
        <v>26</v>
      </c>
      <c r="Z8" s="307">
        <v>27</v>
      </c>
      <c r="AA8" s="306">
        <v>28</v>
      </c>
      <c r="AB8" s="306">
        <v>29</v>
      </c>
      <c r="AC8" s="305">
        <v>30</v>
      </c>
      <c r="AD8" s="305">
        <v>31</v>
      </c>
    </row>
    <row r="9" spans="1:30" ht="36">
      <c r="A9" s="14" t="s">
        <v>6</v>
      </c>
      <c r="B9" s="18" t="s">
        <v>36</v>
      </c>
      <c r="C9" s="74"/>
      <c r="D9" s="17"/>
      <c r="E9" s="17"/>
      <c r="F9" s="17"/>
      <c r="G9" s="17">
        <v>732</v>
      </c>
      <c r="H9" s="17">
        <f>SUM(H10:H18)</f>
        <v>1056</v>
      </c>
      <c r="I9" s="17">
        <f>SUM(I10:I18)</f>
        <v>950</v>
      </c>
      <c r="J9" s="17">
        <v>488</v>
      </c>
      <c r="K9" s="17">
        <f>SUM(K10:K18)</f>
        <v>106</v>
      </c>
      <c r="L9" s="17">
        <f>SUM(L10:L18)</f>
        <v>70</v>
      </c>
      <c r="M9" s="17">
        <f>SUM(M10:M18)</f>
        <v>36</v>
      </c>
      <c r="N9" s="326">
        <f>SUM(N10:N18)</f>
        <v>18</v>
      </c>
      <c r="O9" s="326">
        <f>SUM(O10:O18)</f>
        <v>40</v>
      </c>
      <c r="P9" s="326">
        <f>SUM(P10:P18)</f>
        <v>12</v>
      </c>
      <c r="Q9" s="326">
        <f>SUM(Q10:Q18)</f>
        <v>20</v>
      </c>
      <c r="R9" s="326">
        <f>SUM(R10:R18)</f>
        <v>8</v>
      </c>
      <c r="S9" s="326">
        <f>SUM(S10:S18)</f>
        <v>10</v>
      </c>
      <c r="T9" s="326">
        <f>SUM(T10:T18)</f>
        <v>4</v>
      </c>
      <c r="U9" s="326">
        <f>SUM(U10:U18)</f>
        <v>6</v>
      </c>
      <c r="V9" s="326">
        <f>SUM(V10:V18)</f>
        <v>4</v>
      </c>
      <c r="W9" s="326">
        <f>SUM(W10:W18)</f>
        <v>6</v>
      </c>
      <c r="X9" s="326">
        <f>SUM(X10:X18)</f>
        <v>4</v>
      </c>
      <c r="Y9" s="326">
        <f>SUM(Y10:Y18)</f>
        <v>6</v>
      </c>
      <c r="Z9" s="326">
        <f>SUM(Z10:Z18)</f>
        <v>4</v>
      </c>
      <c r="AA9" s="326">
        <f>SUM(AA10:AA18)</f>
        <v>0</v>
      </c>
      <c r="AB9" s="326">
        <f>SUM(AB10:AB18)</f>
        <v>0</v>
      </c>
      <c r="AC9" s="326">
        <f>SUM(AC10:AC18)</f>
        <v>0</v>
      </c>
      <c r="AD9" s="326">
        <f>SUM(AD10:AD18)</f>
        <v>0</v>
      </c>
    </row>
    <row r="10" spans="1:30" ht="12.75">
      <c r="A10" s="19" t="s">
        <v>7</v>
      </c>
      <c r="B10" s="20" t="s">
        <v>14</v>
      </c>
      <c r="C10" s="21">
        <v>1</v>
      </c>
      <c r="D10" s="22"/>
      <c r="E10" s="22"/>
      <c r="F10" s="22">
        <v>1</v>
      </c>
      <c r="G10" s="23"/>
      <c r="H10" s="22">
        <v>68</v>
      </c>
      <c r="I10" s="22">
        <v>58</v>
      </c>
      <c r="J10" s="23">
        <v>48</v>
      </c>
      <c r="K10" s="46">
        <v>10</v>
      </c>
      <c r="L10" s="22">
        <v>10</v>
      </c>
      <c r="M10" s="22">
        <v>0</v>
      </c>
      <c r="N10" s="314">
        <v>4</v>
      </c>
      <c r="O10" s="314">
        <v>6</v>
      </c>
      <c r="P10" s="314"/>
      <c r="Q10" s="315"/>
      <c r="R10" s="315"/>
      <c r="S10" s="323"/>
      <c r="T10" s="323"/>
      <c r="U10" s="322"/>
      <c r="V10" s="322"/>
      <c r="W10" s="323"/>
      <c r="X10" s="323"/>
      <c r="Y10" s="322"/>
      <c r="Z10" s="322"/>
      <c r="AA10" s="321"/>
      <c r="AB10" s="321"/>
      <c r="AC10" s="313"/>
      <c r="AD10" s="313"/>
    </row>
    <row r="11" spans="1:30" ht="12.75">
      <c r="A11" s="19" t="s">
        <v>8</v>
      </c>
      <c r="B11" s="20" t="s">
        <v>65</v>
      </c>
      <c r="C11" s="21">
        <v>3</v>
      </c>
      <c r="D11" s="22"/>
      <c r="E11" s="22"/>
      <c r="F11" s="22"/>
      <c r="G11" s="23"/>
      <c r="H11" s="22">
        <v>66</v>
      </c>
      <c r="I11" s="22">
        <v>54</v>
      </c>
      <c r="J11" s="23">
        <v>48</v>
      </c>
      <c r="K11" s="46">
        <v>12</v>
      </c>
      <c r="L11" s="22">
        <v>10</v>
      </c>
      <c r="M11" s="22">
        <v>2</v>
      </c>
      <c r="N11" s="314"/>
      <c r="O11" s="314">
        <v>4</v>
      </c>
      <c r="P11" s="314"/>
      <c r="Q11" s="315">
        <v>4</v>
      </c>
      <c r="R11" s="315">
        <v>2</v>
      </c>
      <c r="S11" s="323">
        <v>4</v>
      </c>
      <c r="T11" s="323"/>
      <c r="U11" s="322"/>
      <c r="V11" s="322"/>
      <c r="W11" s="323"/>
      <c r="X11" s="323"/>
      <c r="Y11" s="322"/>
      <c r="Z11" s="322"/>
      <c r="AA11" s="321"/>
      <c r="AB11" s="321"/>
      <c r="AC11" s="313"/>
      <c r="AD11" s="313"/>
    </row>
    <row r="12" spans="1:30" ht="12.75">
      <c r="A12" s="19" t="s">
        <v>9</v>
      </c>
      <c r="B12" s="20" t="s">
        <v>35</v>
      </c>
      <c r="C12" s="21">
        <v>1</v>
      </c>
      <c r="D12" s="22"/>
      <c r="E12" s="22"/>
      <c r="F12" s="22">
        <v>1</v>
      </c>
      <c r="G12" s="23"/>
      <c r="H12" s="22">
        <v>68</v>
      </c>
      <c r="I12" s="22">
        <v>58</v>
      </c>
      <c r="J12" s="23">
        <v>48</v>
      </c>
      <c r="K12" s="46">
        <v>10</v>
      </c>
      <c r="L12" s="22">
        <v>8</v>
      </c>
      <c r="M12" s="22">
        <v>2</v>
      </c>
      <c r="N12" s="314">
        <v>4</v>
      </c>
      <c r="O12" s="314">
        <v>6</v>
      </c>
      <c r="P12" s="314">
        <v>2</v>
      </c>
      <c r="Q12" s="315"/>
      <c r="R12" s="315"/>
      <c r="S12" s="323"/>
      <c r="T12" s="323"/>
      <c r="U12" s="322"/>
      <c r="V12" s="322"/>
      <c r="W12" s="323"/>
      <c r="X12" s="323"/>
      <c r="Y12" s="322"/>
      <c r="Z12" s="322"/>
      <c r="AA12" s="321"/>
      <c r="AB12" s="321"/>
      <c r="AC12" s="313"/>
      <c r="AD12" s="313"/>
    </row>
    <row r="13" spans="1:30" ht="12.75">
      <c r="A13" s="19" t="s">
        <v>10</v>
      </c>
      <c r="B13" s="20" t="s">
        <v>15</v>
      </c>
      <c r="C13" s="21"/>
      <c r="D13" s="22"/>
      <c r="E13" s="77" t="s">
        <v>292</v>
      </c>
      <c r="F13" s="77" t="s">
        <v>291</v>
      </c>
      <c r="G13" s="23"/>
      <c r="H13" s="22">
        <v>216</v>
      </c>
      <c r="I13" s="22">
        <v>192</v>
      </c>
      <c r="J13" s="23">
        <v>172</v>
      </c>
      <c r="K13" s="46">
        <v>24</v>
      </c>
      <c r="L13" s="22">
        <v>0</v>
      </c>
      <c r="M13" s="22">
        <v>24</v>
      </c>
      <c r="N13" s="314"/>
      <c r="O13" s="314">
        <v>4</v>
      </c>
      <c r="P13" s="314">
        <v>4</v>
      </c>
      <c r="Q13" s="315">
        <v>4</v>
      </c>
      <c r="R13" s="315">
        <v>4</v>
      </c>
      <c r="S13" s="323">
        <v>4</v>
      </c>
      <c r="T13" s="323">
        <v>4</v>
      </c>
      <c r="U13" s="322">
        <v>4</v>
      </c>
      <c r="V13" s="322">
        <v>4</v>
      </c>
      <c r="W13" s="323">
        <v>4</v>
      </c>
      <c r="X13" s="323">
        <v>4</v>
      </c>
      <c r="Y13" s="322">
        <v>4</v>
      </c>
      <c r="Z13" s="322">
        <v>4</v>
      </c>
      <c r="AA13" s="321"/>
      <c r="AB13" s="321"/>
      <c r="AC13" s="313"/>
      <c r="AD13" s="313"/>
    </row>
    <row r="14" spans="1:30" ht="14.25" customHeight="1">
      <c r="A14" s="19" t="s">
        <v>66</v>
      </c>
      <c r="B14" s="20" t="s">
        <v>197</v>
      </c>
      <c r="C14" s="21"/>
      <c r="D14" s="22"/>
      <c r="E14" s="22" t="s">
        <v>290</v>
      </c>
      <c r="F14" s="22">
        <v>3.5</v>
      </c>
      <c r="G14" s="23"/>
      <c r="H14" s="22">
        <v>400</v>
      </c>
      <c r="I14" s="22">
        <v>388</v>
      </c>
      <c r="J14" s="23">
        <v>172</v>
      </c>
      <c r="K14" s="46">
        <v>12</v>
      </c>
      <c r="L14" s="22">
        <v>12</v>
      </c>
      <c r="M14" s="22">
        <v>0</v>
      </c>
      <c r="N14" s="314"/>
      <c r="O14" s="314">
        <v>2</v>
      </c>
      <c r="P14" s="314"/>
      <c r="Q14" s="315">
        <v>2</v>
      </c>
      <c r="R14" s="315"/>
      <c r="S14" s="323">
        <v>2</v>
      </c>
      <c r="T14" s="323"/>
      <c r="U14" s="322">
        <v>2</v>
      </c>
      <c r="V14" s="322"/>
      <c r="W14" s="323">
        <v>2</v>
      </c>
      <c r="X14" s="323"/>
      <c r="Y14" s="322">
        <v>2</v>
      </c>
      <c r="Z14" s="322"/>
      <c r="AA14" s="321"/>
      <c r="AB14" s="321"/>
      <c r="AC14" s="313"/>
      <c r="AD14" s="313"/>
    </row>
    <row r="15" spans="1:30" ht="34.5" customHeight="1">
      <c r="A15" s="19" t="s">
        <v>142</v>
      </c>
      <c r="B15" s="20" t="s">
        <v>118</v>
      </c>
      <c r="C15" s="21"/>
      <c r="D15" s="22"/>
      <c r="E15" s="35">
        <v>2</v>
      </c>
      <c r="F15" s="35"/>
      <c r="G15" s="23"/>
      <c r="H15" s="22">
        <v>70</v>
      </c>
      <c r="I15" s="22">
        <v>58</v>
      </c>
      <c r="J15" s="23"/>
      <c r="K15" s="46">
        <v>12</v>
      </c>
      <c r="L15" s="22">
        <v>10</v>
      </c>
      <c r="M15" s="22">
        <v>2</v>
      </c>
      <c r="N15" s="314">
        <v>4</v>
      </c>
      <c r="O15" s="314">
        <v>4</v>
      </c>
      <c r="P15" s="314">
        <v>2</v>
      </c>
      <c r="Q15" s="315">
        <v>4</v>
      </c>
      <c r="R15" s="315"/>
      <c r="S15" s="323"/>
      <c r="T15" s="323"/>
      <c r="U15" s="322"/>
      <c r="V15" s="322"/>
      <c r="W15" s="323"/>
      <c r="X15" s="323"/>
      <c r="Y15" s="322"/>
      <c r="Z15" s="322"/>
      <c r="AA15" s="321"/>
      <c r="AB15" s="321"/>
      <c r="AC15" s="313"/>
      <c r="AD15" s="313"/>
    </row>
    <row r="16" spans="1:30" ht="22.5" customHeight="1">
      <c r="A16" s="19" t="s">
        <v>141</v>
      </c>
      <c r="B16" s="20" t="s">
        <v>117</v>
      </c>
      <c r="C16" s="21"/>
      <c r="D16" s="22"/>
      <c r="E16" s="35">
        <v>1</v>
      </c>
      <c r="F16" s="35"/>
      <c r="G16" s="23"/>
      <c r="H16" s="22">
        <v>42</v>
      </c>
      <c r="I16" s="22">
        <v>34</v>
      </c>
      <c r="J16" s="23"/>
      <c r="K16" s="46">
        <v>8</v>
      </c>
      <c r="L16" s="22">
        <v>8</v>
      </c>
      <c r="M16" s="22">
        <v>0</v>
      </c>
      <c r="N16" s="314">
        <v>2</v>
      </c>
      <c r="O16" s="314">
        <v>6</v>
      </c>
      <c r="P16" s="314"/>
      <c r="Q16" s="315"/>
      <c r="R16" s="315"/>
      <c r="S16" s="323"/>
      <c r="T16" s="323"/>
      <c r="U16" s="322"/>
      <c r="V16" s="322"/>
      <c r="W16" s="323"/>
      <c r="X16" s="323"/>
      <c r="Y16" s="322"/>
      <c r="Z16" s="322"/>
      <c r="AA16" s="321"/>
      <c r="AB16" s="321"/>
      <c r="AC16" s="313"/>
      <c r="AD16" s="313"/>
    </row>
    <row r="17" spans="1:30" ht="24" customHeight="1">
      <c r="A17" s="19" t="s">
        <v>140</v>
      </c>
      <c r="B17" s="24" t="s">
        <v>128</v>
      </c>
      <c r="C17" s="46"/>
      <c r="D17" s="46"/>
      <c r="E17" s="46">
        <v>2</v>
      </c>
      <c r="F17" s="46"/>
      <c r="G17" s="47"/>
      <c r="H17" s="46">
        <v>64</v>
      </c>
      <c r="I17" s="46">
        <v>54</v>
      </c>
      <c r="J17" s="47"/>
      <c r="K17" s="48">
        <v>10</v>
      </c>
      <c r="L17" s="46">
        <v>6</v>
      </c>
      <c r="M17" s="46">
        <v>4</v>
      </c>
      <c r="N17" s="314">
        <v>4</v>
      </c>
      <c r="O17" s="314">
        <v>2</v>
      </c>
      <c r="P17" s="314">
        <v>2</v>
      </c>
      <c r="Q17" s="315">
        <v>4</v>
      </c>
      <c r="R17" s="315">
        <v>2</v>
      </c>
      <c r="S17" s="323"/>
      <c r="T17" s="323"/>
      <c r="U17" s="322"/>
      <c r="V17" s="322"/>
      <c r="W17" s="323"/>
      <c r="X17" s="323"/>
      <c r="Y17" s="322"/>
      <c r="Z17" s="322"/>
      <c r="AA17" s="321"/>
      <c r="AB17" s="321"/>
      <c r="AC17" s="313"/>
      <c r="AD17" s="313"/>
    </row>
    <row r="18" spans="1:30" ht="24" customHeight="1">
      <c r="A18" s="19" t="s">
        <v>139</v>
      </c>
      <c r="B18" s="24" t="s">
        <v>123</v>
      </c>
      <c r="C18" s="46"/>
      <c r="D18" s="46"/>
      <c r="E18" s="46" t="s">
        <v>133</v>
      </c>
      <c r="F18" s="46"/>
      <c r="G18" s="47"/>
      <c r="H18" s="46">
        <v>62</v>
      </c>
      <c r="I18" s="46">
        <v>54</v>
      </c>
      <c r="J18" s="47"/>
      <c r="K18" s="48">
        <v>8</v>
      </c>
      <c r="L18" s="46">
        <v>6</v>
      </c>
      <c r="M18" s="46">
        <v>2</v>
      </c>
      <c r="N18" s="314"/>
      <c r="O18" s="314">
        <v>6</v>
      </c>
      <c r="P18" s="314">
        <v>2</v>
      </c>
      <c r="Q18" s="315">
        <v>2</v>
      </c>
      <c r="R18" s="315"/>
      <c r="S18" s="323"/>
      <c r="T18" s="323"/>
      <c r="U18" s="322"/>
      <c r="V18" s="322"/>
      <c r="W18" s="323"/>
      <c r="X18" s="323"/>
      <c r="Y18" s="322"/>
      <c r="Z18" s="322"/>
      <c r="AA18" s="321"/>
      <c r="AB18" s="321"/>
      <c r="AC18" s="313"/>
      <c r="AD18" s="313"/>
    </row>
    <row r="19" spans="1:30" ht="36">
      <c r="A19" s="15" t="s">
        <v>11</v>
      </c>
      <c r="B19" s="18" t="s">
        <v>16</v>
      </c>
      <c r="C19" s="74"/>
      <c r="D19" s="17"/>
      <c r="E19" s="17"/>
      <c r="F19" s="17"/>
      <c r="G19" s="17">
        <v>186</v>
      </c>
      <c r="H19" s="17">
        <v>195</v>
      </c>
      <c r="I19" s="17">
        <f>I20+I21</f>
        <v>175</v>
      </c>
      <c r="J19" s="17">
        <v>124</v>
      </c>
      <c r="K19" s="17">
        <f>SUM(K20:K21)</f>
        <v>20</v>
      </c>
      <c r="L19" s="17">
        <f>L20+L21</f>
        <v>8</v>
      </c>
      <c r="M19" s="17">
        <f>M20+M21</f>
        <v>12</v>
      </c>
      <c r="N19" s="326">
        <f>SUM(N20:N21)</f>
        <v>4</v>
      </c>
      <c r="O19" s="326">
        <f>SUM(O20:O21)</f>
        <v>8</v>
      </c>
      <c r="P19" s="326">
        <f>SUM(P20:P21)</f>
        <v>6</v>
      </c>
      <c r="Q19" s="326">
        <f>SUM(Q20:Q21)</f>
        <v>8</v>
      </c>
      <c r="R19" s="326">
        <f>SUM(R20:R21)</f>
        <v>6</v>
      </c>
      <c r="S19" s="326">
        <f>SUM(S20:S21)</f>
        <v>0</v>
      </c>
      <c r="T19" s="326">
        <f>SUM(T20:T21)</f>
        <v>0</v>
      </c>
      <c r="U19" s="326">
        <f>SUM(U20:U21)</f>
        <v>0</v>
      </c>
      <c r="V19" s="326">
        <f>SUM(V20:V21)</f>
        <v>0</v>
      </c>
      <c r="W19" s="326">
        <f>SUM(W20:W21)</f>
        <v>0</v>
      </c>
      <c r="X19" s="326">
        <f>SUM(X20:X21)</f>
        <v>0</v>
      </c>
      <c r="Y19" s="326">
        <f>SUM(Y20:Y21)</f>
        <v>0</v>
      </c>
      <c r="Z19" s="326">
        <f>SUM(Z20:Z21)</f>
        <v>0</v>
      </c>
      <c r="AA19" s="326">
        <f>SUM(AA20:AA21)</f>
        <v>0</v>
      </c>
      <c r="AB19" s="326">
        <f>SUM(AB20:AB21)</f>
        <v>0</v>
      </c>
      <c r="AC19" s="326">
        <f>SUM(AC20:AC21)</f>
        <v>0</v>
      </c>
      <c r="AD19" s="326">
        <f>SUM(AD20:AD21)</f>
        <v>0</v>
      </c>
    </row>
    <row r="20" spans="1:30" ht="12.75">
      <c r="A20" s="25" t="s">
        <v>12</v>
      </c>
      <c r="B20" s="24" t="s">
        <v>17</v>
      </c>
      <c r="C20" s="21"/>
      <c r="D20" s="22"/>
      <c r="E20" s="22">
        <v>2</v>
      </c>
      <c r="F20" s="22">
        <v>1</v>
      </c>
      <c r="G20" s="334"/>
      <c r="H20" s="22">
        <v>81</v>
      </c>
      <c r="I20" s="22">
        <v>69</v>
      </c>
      <c r="J20" s="23"/>
      <c r="K20" s="46">
        <v>12</v>
      </c>
      <c r="L20" s="22">
        <v>8</v>
      </c>
      <c r="M20" s="22">
        <v>4</v>
      </c>
      <c r="N20" s="314">
        <v>4</v>
      </c>
      <c r="O20" s="314">
        <v>4</v>
      </c>
      <c r="P20" s="314">
        <v>2</v>
      </c>
      <c r="Q20" s="315">
        <v>4</v>
      </c>
      <c r="R20" s="315">
        <v>2</v>
      </c>
      <c r="S20" s="323"/>
      <c r="T20" s="323"/>
      <c r="U20" s="322"/>
      <c r="V20" s="322"/>
      <c r="W20" s="323"/>
      <c r="X20" s="323"/>
      <c r="Y20" s="322"/>
      <c r="Z20" s="322"/>
      <c r="AA20" s="321"/>
      <c r="AB20" s="321"/>
      <c r="AC20" s="313"/>
      <c r="AD20" s="313"/>
    </row>
    <row r="21" spans="1:30" ht="70.5" customHeight="1">
      <c r="A21" s="25" t="s">
        <v>13</v>
      </c>
      <c r="B21" s="24" t="s">
        <v>38</v>
      </c>
      <c r="C21" s="21"/>
      <c r="D21" s="22"/>
      <c r="E21" s="22">
        <v>2</v>
      </c>
      <c r="F21" s="22">
        <v>1</v>
      </c>
      <c r="G21" s="334"/>
      <c r="H21" s="22">
        <v>114</v>
      </c>
      <c r="I21" s="22">
        <v>106</v>
      </c>
      <c r="J21" s="23"/>
      <c r="K21" s="46">
        <v>8</v>
      </c>
      <c r="L21" s="22">
        <v>0</v>
      </c>
      <c r="M21" s="22">
        <v>8</v>
      </c>
      <c r="N21" s="314"/>
      <c r="O21" s="314">
        <v>4</v>
      </c>
      <c r="P21" s="314">
        <v>4</v>
      </c>
      <c r="Q21" s="315">
        <v>4</v>
      </c>
      <c r="R21" s="315">
        <v>4</v>
      </c>
      <c r="S21" s="323"/>
      <c r="T21" s="323"/>
      <c r="U21" s="322"/>
      <c r="V21" s="322"/>
      <c r="W21" s="323"/>
      <c r="X21" s="323"/>
      <c r="Y21" s="322"/>
      <c r="Z21" s="322"/>
      <c r="AA21" s="321"/>
      <c r="AB21" s="321"/>
      <c r="AC21" s="313"/>
      <c r="AD21" s="313"/>
    </row>
    <row r="22" spans="1:30" ht="15" customHeight="1">
      <c r="A22" s="15" t="s">
        <v>39</v>
      </c>
      <c r="B22" s="18" t="s">
        <v>40</v>
      </c>
      <c r="C22" s="74"/>
      <c r="D22" s="17"/>
      <c r="E22" s="17"/>
      <c r="F22" s="17"/>
      <c r="G22" s="17">
        <v>2322</v>
      </c>
      <c r="H22" s="17">
        <f>SUM(H23,H32)</f>
        <v>4221</v>
      </c>
      <c r="I22" s="17">
        <f>SUM(I23,I32)</f>
        <v>3669</v>
      </c>
      <c r="J22" s="17">
        <v>1548</v>
      </c>
      <c r="K22" s="17">
        <f>SUM(K23,K32)</f>
        <v>552</v>
      </c>
      <c r="L22" s="17">
        <f>SUM(L23,L32)</f>
        <v>382</v>
      </c>
      <c r="M22" s="17">
        <f>SUM(M23,M32)</f>
        <v>170</v>
      </c>
      <c r="N22" s="326">
        <f>SUM(N23,N32)</f>
        <v>16</v>
      </c>
      <c r="O22" s="326">
        <f>SUM(O23,O32)</f>
        <v>36</v>
      </c>
      <c r="P22" s="326">
        <f>SUM(P23,P32)</f>
        <v>12</v>
      </c>
      <c r="Q22" s="326">
        <f>SUM(Q23,Q32)</f>
        <v>48</v>
      </c>
      <c r="R22" s="326">
        <f>SUM(R23,R32)</f>
        <v>14</v>
      </c>
      <c r="S22" s="326">
        <f>SUM(S23,S32)</f>
        <v>70</v>
      </c>
      <c r="T22" s="326">
        <f>SUM(T23,T32)</f>
        <v>24</v>
      </c>
      <c r="U22" s="326">
        <f>SUM(U23,U32)</f>
        <v>74</v>
      </c>
      <c r="V22" s="326">
        <f>SUM(V23,V32)</f>
        <v>26</v>
      </c>
      <c r="W22" s="326">
        <f>SUM(W23,W32)</f>
        <v>74</v>
      </c>
      <c r="X22" s="326">
        <f>SUM(X23,X32)</f>
        <v>18</v>
      </c>
      <c r="Y22" s="326">
        <f>SUM(Y23,Y32)</f>
        <v>74</v>
      </c>
      <c r="Z22" s="326">
        <f>SUM(Z23,Z32)</f>
        <v>22</v>
      </c>
      <c r="AA22" s="326">
        <f>SUM(AA23,AA32)</f>
        <v>80</v>
      </c>
      <c r="AB22" s="326">
        <f>SUM(AB23,AB32)</f>
        <v>28</v>
      </c>
      <c r="AC22" s="326">
        <f>SUM(AC23,AC32)</f>
        <v>80</v>
      </c>
      <c r="AD22" s="326">
        <f>SUM(AD23,AD32)</f>
        <v>26</v>
      </c>
    </row>
    <row r="23" spans="1:30" ht="24">
      <c r="A23" s="15" t="s">
        <v>41</v>
      </c>
      <c r="B23" s="18" t="s">
        <v>42</v>
      </c>
      <c r="C23" s="74"/>
      <c r="D23" s="17"/>
      <c r="E23" s="17"/>
      <c r="F23" s="17"/>
      <c r="G23" s="17">
        <v>558</v>
      </c>
      <c r="H23" s="17">
        <f>SUM(H24:H31)</f>
        <v>932</v>
      </c>
      <c r="I23" s="17">
        <f>SUM(I24:I31)</f>
        <v>818</v>
      </c>
      <c r="J23" s="17">
        <v>372</v>
      </c>
      <c r="K23" s="17">
        <f>SUM(K24:K31)</f>
        <v>114</v>
      </c>
      <c r="L23" s="17">
        <f>SUM(L24:L31)</f>
        <v>94</v>
      </c>
      <c r="M23" s="17">
        <f>SUM(M24:M31)</f>
        <v>20</v>
      </c>
      <c r="N23" s="326">
        <f>SUM(N24:N31)</f>
        <v>16</v>
      </c>
      <c r="O23" s="326">
        <f>SUM(O24:O31)</f>
        <v>22</v>
      </c>
      <c r="P23" s="326">
        <f>SUM(P24:P31)</f>
        <v>4</v>
      </c>
      <c r="Q23" s="326">
        <f>SUM(Q24:Q31)</f>
        <v>22</v>
      </c>
      <c r="R23" s="326">
        <f>SUM(R24:R31)</f>
        <v>4</v>
      </c>
      <c r="S23" s="326">
        <f>SUM(S24:S31)</f>
        <v>6</v>
      </c>
      <c r="T23" s="326">
        <f>SUM(T24:T31)</f>
        <v>2</v>
      </c>
      <c r="U23" s="326">
        <f>SUM(U24:U31)</f>
        <v>0</v>
      </c>
      <c r="V23" s="326">
        <f>SUM(V24:V31)</f>
        <v>0</v>
      </c>
      <c r="W23" s="326">
        <f>SUM(W24:W31)</f>
        <v>0</v>
      </c>
      <c r="X23" s="326">
        <f>SUM(X24:X31)</f>
        <v>0</v>
      </c>
      <c r="Y23" s="326">
        <f>SUM(Y24:Y31)</f>
        <v>8</v>
      </c>
      <c r="Z23" s="326">
        <f>SUM(Z24:Z31)</f>
        <v>2</v>
      </c>
      <c r="AA23" s="326">
        <f>SUM(AA24:AA31)</f>
        <v>22</v>
      </c>
      <c r="AB23" s="326">
        <f>SUM(AB24:AB31)</f>
        <v>4</v>
      </c>
      <c r="AC23" s="326">
        <f>SUM(AC24:AC31)</f>
        <v>18</v>
      </c>
      <c r="AD23" s="326">
        <f>SUM(AD24:AD31)</f>
        <v>4</v>
      </c>
    </row>
    <row r="24" spans="1:30" ht="12.75">
      <c r="A24" s="25" t="s">
        <v>43</v>
      </c>
      <c r="B24" s="24" t="s">
        <v>18</v>
      </c>
      <c r="C24" s="163" t="s">
        <v>72</v>
      </c>
      <c r="D24" s="22"/>
      <c r="E24" s="80">
        <v>1</v>
      </c>
      <c r="F24" s="80">
        <v>1</v>
      </c>
      <c r="G24" s="22"/>
      <c r="H24" s="22">
        <v>258</v>
      </c>
      <c r="I24" s="22">
        <v>238</v>
      </c>
      <c r="J24" s="23"/>
      <c r="K24" s="46">
        <v>20</v>
      </c>
      <c r="L24" s="22">
        <v>20</v>
      </c>
      <c r="M24" s="22">
        <v>0</v>
      </c>
      <c r="N24" s="314">
        <v>8</v>
      </c>
      <c r="O24" s="314">
        <v>8</v>
      </c>
      <c r="P24" s="314"/>
      <c r="Q24" s="315">
        <v>4</v>
      </c>
      <c r="R24" s="315"/>
      <c r="S24" s="323"/>
      <c r="T24" s="323"/>
      <c r="U24" s="322"/>
      <c r="V24" s="322"/>
      <c r="W24" s="323"/>
      <c r="X24" s="323"/>
      <c r="Y24" s="322"/>
      <c r="Z24" s="322"/>
      <c r="AA24" s="321"/>
      <c r="AB24" s="321"/>
      <c r="AC24" s="313"/>
      <c r="AD24" s="313"/>
    </row>
    <row r="25" spans="1:30" ht="18" customHeight="1">
      <c r="A25" s="25" t="s">
        <v>44</v>
      </c>
      <c r="B25" s="24" t="s">
        <v>19</v>
      </c>
      <c r="C25" s="164"/>
      <c r="D25" s="22"/>
      <c r="E25" s="80">
        <v>1</v>
      </c>
      <c r="F25" s="80">
        <v>1</v>
      </c>
      <c r="G25" s="22"/>
      <c r="H25" s="22">
        <v>162</v>
      </c>
      <c r="I25" s="22">
        <v>148</v>
      </c>
      <c r="J25" s="23"/>
      <c r="K25" s="46">
        <v>14</v>
      </c>
      <c r="L25" s="22">
        <v>14</v>
      </c>
      <c r="M25" s="22">
        <v>0</v>
      </c>
      <c r="N25" s="314">
        <v>4</v>
      </c>
      <c r="O25" s="314">
        <v>6</v>
      </c>
      <c r="P25" s="314"/>
      <c r="Q25" s="315">
        <v>4</v>
      </c>
      <c r="R25" s="315"/>
      <c r="S25" s="323"/>
      <c r="T25" s="323"/>
      <c r="U25" s="322"/>
      <c r="V25" s="322"/>
      <c r="W25" s="323"/>
      <c r="X25" s="323"/>
      <c r="Y25" s="322"/>
      <c r="Z25" s="322"/>
      <c r="AA25" s="321"/>
      <c r="AB25" s="321"/>
      <c r="AC25" s="313"/>
      <c r="AD25" s="313"/>
    </row>
    <row r="26" spans="1:30" ht="24.75" customHeight="1">
      <c r="A26" s="25" t="s">
        <v>45</v>
      </c>
      <c r="B26" s="24" t="s">
        <v>81</v>
      </c>
      <c r="C26" s="21">
        <v>2</v>
      </c>
      <c r="D26" s="22"/>
      <c r="E26" s="80"/>
      <c r="F26" s="80"/>
      <c r="G26" s="22"/>
      <c r="H26" s="22">
        <f>SUM(I26,K26)</f>
        <v>99</v>
      </c>
      <c r="I26" s="22">
        <v>91</v>
      </c>
      <c r="J26" s="23"/>
      <c r="K26" s="46">
        <v>8</v>
      </c>
      <c r="L26" s="46">
        <v>6</v>
      </c>
      <c r="M26" s="22">
        <v>2</v>
      </c>
      <c r="N26" s="314"/>
      <c r="O26" s="314">
        <v>4</v>
      </c>
      <c r="P26" s="314"/>
      <c r="Q26" s="315">
        <v>4</v>
      </c>
      <c r="R26" s="315">
        <v>2</v>
      </c>
      <c r="S26" s="323"/>
      <c r="T26" s="323"/>
      <c r="U26" s="322"/>
      <c r="V26" s="322"/>
      <c r="W26" s="323"/>
      <c r="X26" s="323"/>
      <c r="Y26" s="322"/>
      <c r="Z26" s="322"/>
      <c r="AA26" s="321"/>
      <c r="AB26" s="321"/>
      <c r="AC26" s="313"/>
      <c r="AD26" s="313"/>
    </row>
    <row r="27" spans="1:30" ht="23.25" customHeight="1">
      <c r="A27" s="25" t="s">
        <v>46</v>
      </c>
      <c r="B27" s="24" t="s">
        <v>20</v>
      </c>
      <c r="C27" s="22"/>
      <c r="D27" s="22"/>
      <c r="E27" s="80" t="s">
        <v>285</v>
      </c>
      <c r="F27" s="80">
        <v>7</v>
      </c>
      <c r="G27" s="22"/>
      <c r="H27" s="22">
        <v>54</v>
      </c>
      <c r="I27" s="22">
        <v>38</v>
      </c>
      <c r="J27" s="23"/>
      <c r="K27" s="46">
        <v>16</v>
      </c>
      <c r="L27" s="22">
        <v>16</v>
      </c>
      <c r="M27" s="22">
        <v>0</v>
      </c>
      <c r="N27" s="314"/>
      <c r="O27" s="314"/>
      <c r="P27" s="314"/>
      <c r="Q27" s="315"/>
      <c r="R27" s="315"/>
      <c r="S27" s="323"/>
      <c r="T27" s="323"/>
      <c r="U27" s="322"/>
      <c r="V27" s="322"/>
      <c r="W27" s="323"/>
      <c r="X27" s="323"/>
      <c r="Y27" s="322"/>
      <c r="Z27" s="322"/>
      <c r="AA27" s="321">
        <v>8</v>
      </c>
      <c r="AB27" s="321"/>
      <c r="AC27" s="313">
        <v>8</v>
      </c>
      <c r="AD27" s="313"/>
    </row>
    <row r="28" spans="1:30" ht="25.5" customHeight="1">
      <c r="A28" s="25" t="s">
        <v>47</v>
      </c>
      <c r="B28" s="24" t="s">
        <v>82</v>
      </c>
      <c r="C28" s="22">
        <v>3</v>
      </c>
      <c r="D28" s="22"/>
      <c r="E28" s="80"/>
      <c r="F28" s="80"/>
      <c r="G28" s="22"/>
      <c r="H28" s="22">
        <f>I28+K28</f>
        <v>86</v>
      </c>
      <c r="I28" s="22">
        <v>74</v>
      </c>
      <c r="J28" s="23"/>
      <c r="K28" s="46">
        <v>12</v>
      </c>
      <c r="L28" s="22">
        <v>10</v>
      </c>
      <c r="M28" s="22">
        <v>2</v>
      </c>
      <c r="N28" s="314"/>
      <c r="O28" s="314"/>
      <c r="P28" s="314"/>
      <c r="Q28" s="315">
        <v>6</v>
      </c>
      <c r="R28" s="315"/>
      <c r="S28" s="323">
        <v>6</v>
      </c>
      <c r="T28" s="323">
        <v>2</v>
      </c>
      <c r="U28" s="322"/>
      <c r="V28" s="322"/>
      <c r="W28" s="323"/>
      <c r="X28" s="323"/>
      <c r="Y28" s="322"/>
      <c r="Z28" s="322"/>
      <c r="AA28" s="321"/>
      <c r="AB28" s="321"/>
      <c r="AC28" s="313"/>
      <c r="AD28" s="313"/>
    </row>
    <row r="29" spans="1:30" ht="12" customHeight="1">
      <c r="A29" s="22" t="s">
        <v>124</v>
      </c>
      <c r="B29" s="26" t="s">
        <v>21</v>
      </c>
      <c r="C29" s="22"/>
      <c r="D29" s="22"/>
      <c r="E29" s="80" t="s">
        <v>133</v>
      </c>
      <c r="F29" s="80">
        <v>1</v>
      </c>
      <c r="G29" s="22"/>
      <c r="H29" s="22">
        <f>I29+K29</f>
        <v>105</v>
      </c>
      <c r="I29" s="22">
        <v>93</v>
      </c>
      <c r="J29" s="23">
        <v>68</v>
      </c>
      <c r="K29" s="46">
        <v>12</v>
      </c>
      <c r="L29" s="22">
        <v>6</v>
      </c>
      <c r="M29" s="22">
        <v>6</v>
      </c>
      <c r="N29" s="314">
        <v>4</v>
      </c>
      <c r="O29" s="314">
        <v>4</v>
      </c>
      <c r="P29" s="314">
        <v>4</v>
      </c>
      <c r="Q29" s="315">
        <v>4</v>
      </c>
      <c r="R29" s="315">
        <v>2</v>
      </c>
      <c r="S29" s="323"/>
      <c r="T29" s="323"/>
      <c r="U29" s="322"/>
      <c r="V29" s="322"/>
      <c r="W29" s="323"/>
      <c r="X29" s="323"/>
      <c r="Y29" s="322"/>
      <c r="Z29" s="322"/>
      <c r="AA29" s="321"/>
      <c r="AB29" s="321"/>
      <c r="AC29" s="313"/>
      <c r="AD29" s="313"/>
    </row>
    <row r="30" spans="1:30" ht="24" customHeight="1">
      <c r="A30" s="22" t="s">
        <v>125</v>
      </c>
      <c r="B30" s="24" t="s">
        <v>129</v>
      </c>
      <c r="C30" s="22"/>
      <c r="D30" s="22"/>
      <c r="E30" s="80" t="s">
        <v>286</v>
      </c>
      <c r="F30" s="80">
        <v>6</v>
      </c>
      <c r="G30" s="22"/>
      <c r="H30" s="22">
        <v>96</v>
      </c>
      <c r="I30" s="22">
        <v>80</v>
      </c>
      <c r="J30" s="23"/>
      <c r="K30" s="46">
        <v>16</v>
      </c>
      <c r="L30" s="22">
        <v>12</v>
      </c>
      <c r="M30" s="22">
        <v>4</v>
      </c>
      <c r="N30" s="314"/>
      <c r="O30" s="314"/>
      <c r="P30" s="314"/>
      <c r="Q30" s="315"/>
      <c r="R30" s="315"/>
      <c r="S30" s="323"/>
      <c r="T30" s="323"/>
      <c r="U30" s="322"/>
      <c r="V30" s="322"/>
      <c r="W30" s="323"/>
      <c r="X30" s="323"/>
      <c r="Y30" s="322">
        <v>8</v>
      </c>
      <c r="Z30" s="322">
        <v>2</v>
      </c>
      <c r="AA30" s="321">
        <v>8</v>
      </c>
      <c r="AB30" s="321">
        <v>2</v>
      </c>
      <c r="AC30" s="313"/>
      <c r="AD30" s="313"/>
    </row>
    <row r="31" spans="1:30" ht="20.25" customHeight="1">
      <c r="A31" s="22" t="s">
        <v>130</v>
      </c>
      <c r="B31" s="24" t="s">
        <v>131</v>
      </c>
      <c r="C31" s="46">
        <v>8</v>
      </c>
      <c r="D31" s="46"/>
      <c r="E31" s="46"/>
      <c r="F31" s="46"/>
      <c r="G31" s="47"/>
      <c r="H31" s="46">
        <v>72</v>
      </c>
      <c r="I31" s="46">
        <v>56</v>
      </c>
      <c r="J31" s="47"/>
      <c r="K31" s="48">
        <v>16</v>
      </c>
      <c r="L31" s="46">
        <v>10</v>
      </c>
      <c r="M31" s="46">
        <v>6</v>
      </c>
      <c r="N31" s="314"/>
      <c r="O31" s="314"/>
      <c r="P31" s="314"/>
      <c r="Q31" s="315"/>
      <c r="R31" s="315"/>
      <c r="S31" s="323"/>
      <c r="T31" s="323"/>
      <c r="U31" s="322"/>
      <c r="V31" s="322"/>
      <c r="W31" s="323"/>
      <c r="X31" s="323"/>
      <c r="Y31" s="322"/>
      <c r="Z31" s="322"/>
      <c r="AA31" s="321">
        <v>6</v>
      </c>
      <c r="AB31" s="321">
        <v>2</v>
      </c>
      <c r="AC31" s="313">
        <v>10</v>
      </c>
      <c r="AD31" s="313">
        <v>4</v>
      </c>
    </row>
    <row r="32" spans="1:30" ht="24" customHeight="1">
      <c r="A32" s="27" t="s">
        <v>49</v>
      </c>
      <c r="B32" s="18" t="s">
        <v>48</v>
      </c>
      <c r="C32" s="17"/>
      <c r="D32" s="17"/>
      <c r="E32" s="17"/>
      <c r="F32" s="17"/>
      <c r="G32" s="17">
        <v>1764</v>
      </c>
      <c r="H32" s="17">
        <f>SUM(H33,H39,H50,H58,H62)</f>
        <v>3289</v>
      </c>
      <c r="I32" s="17">
        <f>SUM(I33,I39,I50,I58,I62)</f>
        <v>2851</v>
      </c>
      <c r="J32" s="17">
        <v>1176</v>
      </c>
      <c r="K32" s="17">
        <f>SUM(K33,K39,K50,K58,K62)</f>
        <v>438</v>
      </c>
      <c r="L32" s="17">
        <f>SUM(L33,L39,L50,L58,L62)</f>
        <v>288</v>
      </c>
      <c r="M32" s="17">
        <f>SUM(M33,M39,M50,M58,M62)</f>
        <v>150</v>
      </c>
      <c r="N32" s="326">
        <f>SUM(N33,N39,N50,N58,N62)</f>
        <v>0</v>
      </c>
      <c r="O32" s="326">
        <f>SUM(O33,O39,O50,O58,O62)</f>
        <v>14</v>
      </c>
      <c r="P32" s="326">
        <f>SUM(P33,P39,P50,P58,P62)</f>
        <v>8</v>
      </c>
      <c r="Q32" s="326">
        <f>SUM(Q33,Q39,Q50,Q58,Q62)</f>
        <v>26</v>
      </c>
      <c r="R32" s="326">
        <f>SUM(R33,R39,R50,R58,R62)</f>
        <v>10</v>
      </c>
      <c r="S32" s="326">
        <f>SUM(S33,S39,S50,S58,S62)</f>
        <v>64</v>
      </c>
      <c r="T32" s="326">
        <f>SUM(T33,T39,T50,T58,T62)</f>
        <v>22</v>
      </c>
      <c r="U32" s="326">
        <f>SUM(U33,U39,U50,U58,U62)</f>
        <v>74</v>
      </c>
      <c r="V32" s="326">
        <f>SUM(V33,V39,V50,V58,V62)</f>
        <v>26</v>
      </c>
      <c r="W32" s="326">
        <f>SUM(W33,W39,W50,W58,W62)</f>
        <v>74</v>
      </c>
      <c r="X32" s="326">
        <f>SUM(X33,X39,X50,X58,X62)</f>
        <v>18</v>
      </c>
      <c r="Y32" s="326">
        <f>SUM(Y33,Y39,Y50,Y58,Y62)</f>
        <v>66</v>
      </c>
      <c r="Z32" s="326">
        <f>SUM(Z33,Z39,Z50,Z58,Z62)</f>
        <v>20</v>
      </c>
      <c r="AA32" s="326">
        <f>SUM(AA33,AA39,AA50,AA58,AA62)</f>
        <v>58</v>
      </c>
      <c r="AB32" s="326">
        <f>SUM(AB33,AB39,AB50,AB58,AB62)</f>
        <v>24</v>
      </c>
      <c r="AC32" s="326">
        <f>SUM(AC33,AC39,AC50,AC58,AC62)</f>
        <v>62</v>
      </c>
      <c r="AD32" s="326">
        <f>SUM(AD33,AD39,AD50,AD58,AD62)</f>
        <v>22</v>
      </c>
    </row>
    <row r="33" spans="1:30" ht="48.75" customHeight="1">
      <c r="A33" s="28" t="s">
        <v>109</v>
      </c>
      <c r="B33" s="75" t="s">
        <v>110</v>
      </c>
      <c r="C33" s="22">
        <v>4</v>
      </c>
      <c r="D33" s="22"/>
      <c r="E33" s="22"/>
      <c r="F33" s="22"/>
      <c r="G33" s="22"/>
      <c r="H33" s="23">
        <f>SUM(H34:H38)</f>
        <v>497</v>
      </c>
      <c r="I33" s="23">
        <f>SUM(I34:I38)</f>
        <v>447</v>
      </c>
      <c r="J33" s="23"/>
      <c r="K33" s="47">
        <v>50</v>
      </c>
      <c r="L33" s="47">
        <f>SUM(L34:L38)</f>
        <v>28</v>
      </c>
      <c r="M33" s="47">
        <f>SUM(M34:M38)</f>
        <v>22</v>
      </c>
      <c r="N33" s="326">
        <f>SUM(N34:N38)</f>
        <v>0</v>
      </c>
      <c r="O33" s="326">
        <f>SUM(O34:O38)</f>
        <v>12</v>
      </c>
      <c r="P33" s="326">
        <f>SUM(P34:P38)</f>
        <v>6</v>
      </c>
      <c r="Q33" s="326">
        <f>SUM(Q34:Q38)</f>
        <v>20</v>
      </c>
      <c r="R33" s="326">
        <f>SUM(R34:R38)</f>
        <v>8</v>
      </c>
      <c r="S33" s="326">
        <f>SUM(S34:S38)</f>
        <v>16</v>
      </c>
      <c r="T33" s="326">
        <f>SUM(T34:T38)</f>
        <v>8</v>
      </c>
      <c r="U33" s="326">
        <f>SUM(U34:U38)</f>
        <v>2</v>
      </c>
      <c r="V33" s="326">
        <f>SUM(V34:V38)</f>
        <v>0</v>
      </c>
      <c r="W33" s="326">
        <f>SUM(W34:W38)</f>
        <v>0</v>
      </c>
      <c r="X33" s="326">
        <f>SUM(X34:X38)</f>
        <v>0</v>
      </c>
      <c r="Y33" s="326">
        <f>SUM(Y34:Y38)</f>
        <v>0</v>
      </c>
      <c r="Z33" s="326">
        <f>SUM(Z34:Z38)</f>
        <v>0</v>
      </c>
      <c r="AA33" s="326">
        <f>SUM(AA34:AA38)</f>
        <v>0</v>
      </c>
      <c r="AB33" s="326">
        <f>SUM(AB34:AB38)</f>
        <v>0</v>
      </c>
      <c r="AC33" s="326">
        <f>SUM(AC34:AC38)</f>
        <v>0</v>
      </c>
      <c r="AD33" s="326">
        <f>SUM(AD34:AD38)</f>
        <v>0</v>
      </c>
    </row>
    <row r="34" spans="1:30" ht="27" customHeight="1">
      <c r="A34" s="28" t="s">
        <v>50</v>
      </c>
      <c r="B34" s="20" t="s">
        <v>83</v>
      </c>
      <c r="C34" s="22"/>
      <c r="D34" s="22"/>
      <c r="E34" s="80" t="s">
        <v>133</v>
      </c>
      <c r="F34" s="80"/>
      <c r="G34" s="22"/>
      <c r="H34" s="22">
        <v>132</v>
      </c>
      <c r="I34" s="22">
        <v>118</v>
      </c>
      <c r="J34" s="22"/>
      <c r="K34" s="46">
        <v>14</v>
      </c>
      <c r="L34" s="22">
        <v>8</v>
      </c>
      <c r="M34" s="22">
        <v>6</v>
      </c>
      <c r="N34" s="314"/>
      <c r="O34" s="314">
        <v>4</v>
      </c>
      <c r="P34" s="314"/>
      <c r="Q34" s="315">
        <v>6</v>
      </c>
      <c r="R34" s="315">
        <v>2</v>
      </c>
      <c r="S34" s="323">
        <v>4</v>
      </c>
      <c r="T34" s="323">
        <v>4</v>
      </c>
      <c r="U34" s="322"/>
      <c r="V34" s="322"/>
      <c r="W34" s="323"/>
      <c r="X34" s="323"/>
      <c r="Y34" s="322"/>
      <c r="Z34" s="322"/>
      <c r="AA34" s="321"/>
      <c r="AB34" s="321"/>
      <c r="AC34" s="313"/>
      <c r="AD34" s="313"/>
    </row>
    <row r="35" spans="1:30" ht="61.5" customHeight="1">
      <c r="A35" s="28" t="s">
        <v>84</v>
      </c>
      <c r="B35" s="20" t="s">
        <v>85</v>
      </c>
      <c r="C35" s="22">
        <v>3</v>
      </c>
      <c r="D35" s="22"/>
      <c r="F35" s="80">
        <v>1</v>
      </c>
      <c r="G35" s="22"/>
      <c r="H35" s="22">
        <v>132</v>
      </c>
      <c r="I35" s="22">
        <v>112</v>
      </c>
      <c r="J35" s="22"/>
      <c r="K35" s="46">
        <v>20</v>
      </c>
      <c r="L35" s="22">
        <v>16</v>
      </c>
      <c r="M35" s="22">
        <v>4</v>
      </c>
      <c r="N35" s="314"/>
      <c r="O35" s="314">
        <v>4</v>
      </c>
      <c r="P35" s="314">
        <v>2</v>
      </c>
      <c r="Q35" s="315">
        <v>10</v>
      </c>
      <c r="R35" s="315">
        <v>2</v>
      </c>
      <c r="S35" s="323">
        <v>6</v>
      </c>
      <c r="T35" s="323"/>
      <c r="U35" s="322"/>
      <c r="V35" s="322"/>
      <c r="W35" s="323"/>
      <c r="X35" s="323"/>
      <c r="Y35" s="322"/>
      <c r="Z35" s="322"/>
      <c r="AA35" s="321"/>
      <c r="AB35" s="321"/>
      <c r="AC35" s="313"/>
      <c r="AD35" s="313"/>
    </row>
    <row r="36" spans="1:30" ht="53.25" customHeight="1">
      <c r="A36" s="28" t="s">
        <v>86</v>
      </c>
      <c r="B36" s="20" t="s">
        <v>87</v>
      </c>
      <c r="C36" s="22"/>
      <c r="D36" s="22"/>
      <c r="E36" s="80" t="s">
        <v>132</v>
      </c>
      <c r="F36" s="79"/>
      <c r="G36" s="22"/>
      <c r="H36" s="22">
        <v>67</v>
      </c>
      <c r="I36" s="22">
        <v>55</v>
      </c>
      <c r="J36" s="22"/>
      <c r="K36" s="46">
        <v>12</v>
      </c>
      <c r="L36" s="22">
        <v>0</v>
      </c>
      <c r="M36" s="22">
        <v>12</v>
      </c>
      <c r="N36" s="314"/>
      <c r="O36" s="314">
        <v>4</v>
      </c>
      <c r="P36" s="314">
        <v>4</v>
      </c>
      <c r="Q36" s="315">
        <v>4</v>
      </c>
      <c r="R36" s="315">
        <v>4</v>
      </c>
      <c r="S36" s="323">
        <v>4</v>
      </c>
      <c r="T36" s="323">
        <v>4</v>
      </c>
      <c r="U36" s="322"/>
      <c r="V36" s="322"/>
      <c r="W36" s="323"/>
      <c r="X36" s="323"/>
      <c r="Y36" s="322"/>
      <c r="Z36" s="322"/>
      <c r="AA36" s="321"/>
      <c r="AB36" s="321"/>
      <c r="AC36" s="313"/>
      <c r="AD36" s="313"/>
    </row>
    <row r="37" spans="1:30" ht="18" customHeight="1">
      <c r="A37" s="28" t="s">
        <v>152</v>
      </c>
      <c r="B37" s="20" t="s">
        <v>52</v>
      </c>
      <c r="C37" s="22"/>
      <c r="D37" s="22"/>
      <c r="E37" s="137" t="s">
        <v>147</v>
      </c>
      <c r="F37" s="80"/>
      <c r="G37" s="22"/>
      <c r="H37" s="22">
        <v>12</v>
      </c>
      <c r="I37" s="22">
        <v>10</v>
      </c>
      <c r="J37" s="22"/>
      <c r="K37" s="46">
        <v>2</v>
      </c>
      <c r="L37" s="22">
        <v>2</v>
      </c>
      <c r="M37" s="22"/>
      <c r="N37" s="314"/>
      <c r="O37" s="314"/>
      <c r="P37" s="314"/>
      <c r="Q37" s="315"/>
      <c r="R37" s="315"/>
      <c r="S37" s="323">
        <v>2</v>
      </c>
      <c r="T37" s="323"/>
      <c r="U37" s="322"/>
      <c r="V37" s="322"/>
      <c r="W37" s="323"/>
      <c r="X37" s="323"/>
      <c r="Y37" s="322"/>
      <c r="Z37" s="322"/>
      <c r="AA37" s="321"/>
      <c r="AB37" s="321"/>
      <c r="AC37" s="313"/>
      <c r="AD37" s="313"/>
    </row>
    <row r="38" spans="1:30" ht="24.75" customHeight="1">
      <c r="A38" s="28" t="s">
        <v>153</v>
      </c>
      <c r="B38" s="20" t="s">
        <v>154</v>
      </c>
      <c r="C38" s="22"/>
      <c r="D38" s="22"/>
      <c r="E38" s="138"/>
      <c r="F38" s="80"/>
      <c r="G38" s="22"/>
      <c r="H38" s="22">
        <v>154</v>
      </c>
      <c r="I38" s="22">
        <v>152</v>
      </c>
      <c r="J38" s="22"/>
      <c r="K38" s="46">
        <v>2</v>
      </c>
      <c r="L38" s="22">
        <v>2</v>
      </c>
      <c r="M38" s="22"/>
      <c r="N38" s="314"/>
      <c r="O38" s="314"/>
      <c r="P38" s="314"/>
      <c r="Q38" s="315"/>
      <c r="R38" s="315"/>
      <c r="S38" s="323"/>
      <c r="T38" s="333"/>
      <c r="U38" s="322">
        <v>2</v>
      </c>
      <c r="V38" s="322"/>
      <c r="W38" s="323"/>
      <c r="X38" s="323"/>
      <c r="Y38" s="322"/>
      <c r="Z38" s="322"/>
      <c r="AA38" s="321"/>
      <c r="AB38" s="321"/>
      <c r="AC38" s="313"/>
      <c r="AD38" s="313"/>
    </row>
    <row r="39" spans="1:30" ht="37.5" customHeight="1">
      <c r="A39" s="76" t="s">
        <v>111</v>
      </c>
      <c r="B39" s="75" t="s">
        <v>112</v>
      </c>
      <c r="C39" s="23">
        <v>8</v>
      </c>
      <c r="D39" s="23"/>
      <c r="E39" s="23"/>
      <c r="F39" s="23"/>
      <c r="G39" s="23"/>
      <c r="H39" s="23">
        <f>SUM(H40:H49)</f>
        <v>1300</v>
      </c>
      <c r="I39" s="23">
        <f>SUM(I40:I49)</f>
        <v>1150</v>
      </c>
      <c r="J39" s="23"/>
      <c r="K39" s="47">
        <f>SUM(K40:K49)</f>
        <v>150</v>
      </c>
      <c r="L39" s="47">
        <f>SUM(L40:L49)</f>
        <v>102</v>
      </c>
      <c r="M39" s="47">
        <f>SUM(M40:M47)</f>
        <v>48</v>
      </c>
      <c r="N39" s="326">
        <f>SUM(N40:N49)</f>
        <v>0</v>
      </c>
      <c r="O39" s="326">
        <f>SUM(O40:O49)</f>
        <v>2</v>
      </c>
      <c r="P39" s="326">
        <f>SUM(P40:P49)</f>
        <v>2</v>
      </c>
      <c r="Q39" s="326">
        <f>SUM(Q40:Q49)</f>
        <v>2</v>
      </c>
      <c r="R39" s="326">
        <f>SUM(R40:R49)</f>
        <v>2</v>
      </c>
      <c r="S39" s="326">
        <f>SUM(S40:S49)</f>
        <v>16</v>
      </c>
      <c r="T39" s="326">
        <f>SUM(T40:T49)</f>
        <v>6</v>
      </c>
      <c r="U39" s="326">
        <f>SUM(U40:U49)</f>
        <v>28</v>
      </c>
      <c r="V39" s="326">
        <f>SUM(V40:V49)</f>
        <v>14</v>
      </c>
      <c r="W39" s="326">
        <f>SUM(W40:W49)</f>
        <v>34</v>
      </c>
      <c r="X39" s="326">
        <f>SUM(X40:X49)</f>
        <v>16</v>
      </c>
      <c r="Y39" s="326">
        <f>SUM(Y40:Y49)</f>
        <v>34</v>
      </c>
      <c r="Z39" s="326">
        <f>SUM(Z40:Z49)</f>
        <v>0</v>
      </c>
      <c r="AA39" s="326">
        <f>SUM(AA40:AA49)</f>
        <v>12</v>
      </c>
      <c r="AB39" s="326">
        <f>SUM(AB40:AB49)</f>
        <v>4</v>
      </c>
      <c r="AC39" s="326">
        <f>SUM(AC40:AC49)</f>
        <v>22</v>
      </c>
      <c r="AD39" s="326">
        <f>SUM(AD40:AD49)</f>
        <v>4</v>
      </c>
    </row>
    <row r="40" spans="1:30" ht="48" customHeight="1">
      <c r="A40" s="28" t="s">
        <v>67</v>
      </c>
      <c r="B40" s="20" t="s">
        <v>88</v>
      </c>
      <c r="C40" s="22"/>
      <c r="D40" s="22"/>
      <c r="E40" s="22" t="s">
        <v>289</v>
      </c>
      <c r="F40" s="22">
        <v>4</v>
      </c>
      <c r="G40" s="22"/>
      <c r="H40" s="22">
        <v>189</v>
      </c>
      <c r="I40" s="22">
        <v>171</v>
      </c>
      <c r="J40" s="23"/>
      <c r="K40" s="46">
        <v>18</v>
      </c>
      <c r="L40" s="22">
        <v>12</v>
      </c>
      <c r="M40" s="22">
        <v>6</v>
      </c>
      <c r="N40" s="314"/>
      <c r="O40" s="314"/>
      <c r="P40" s="314"/>
      <c r="Q40" s="315"/>
      <c r="R40" s="315"/>
      <c r="S40" s="323"/>
      <c r="T40" s="323"/>
      <c r="U40" s="322">
        <v>6</v>
      </c>
      <c r="V40" s="322">
        <v>2</v>
      </c>
      <c r="W40" s="323">
        <v>8</v>
      </c>
      <c r="X40" s="323">
        <v>4</v>
      </c>
      <c r="Y40" s="322">
        <v>4</v>
      </c>
      <c r="Z40" s="322"/>
      <c r="AA40" s="321"/>
      <c r="AB40" s="321"/>
      <c r="AC40" s="313"/>
      <c r="AD40" s="313"/>
    </row>
    <row r="41" spans="1:30" ht="37.5" customHeight="1">
      <c r="A41" s="28" t="s">
        <v>89</v>
      </c>
      <c r="B41" s="20" t="s">
        <v>90</v>
      </c>
      <c r="C41" s="22"/>
      <c r="D41" s="22"/>
      <c r="E41" s="22" t="s">
        <v>146</v>
      </c>
      <c r="F41" s="22">
        <v>4</v>
      </c>
      <c r="G41" s="22"/>
      <c r="H41" s="22">
        <v>57</v>
      </c>
      <c r="I41" s="22">
        <v>43</v>
      </c>
      <c r="J41" s="23"/>
      <c r="K41" s="46">
        <v>14</v>
      </c>
      <c r="L41" s="22">
        <v>10</v>
      </c>
      <c r="M41" s="22">
        <v>4</v>
      </c>
      <c r="N41" s="314"/>
      <c r="O41" s="314"/>
      <c r="P41" s="314"/>
      <c r="Q41" s="315"/>
      <c r="R41" s="315"/>
      <c r="S41" s="323"/>
      <c r="T41" s="323"/>
      <c r="U41" s="322">
        <v>6</v>
      </c>
      <c r="V41" s="322">
        <v>2</v>
      </c>
      <c r="W41" s="323">
        <v>8</v>
      </c>
      <c r="X41" s="323">
        <v>2</v>
      </c>
      <c r="Y41" s="322"/>
      <c r="Z41" s="322"/>
      <c r="AA41" s="321"/>
      <c r="AB41" s="321"/>
      <c r="AC41" s="313"/>
      <c r="AD41" s="313"/>
    </row>
    <row r="42" spans="1:30" ht="59.25" customHeight="1">
      <c r="A42" s="28" t="s">
        <v>91</v>
      </c>
      <c r="B42" s="20" t="s">
        <v>92</v>
      </c>
      <c r="C42" s="22"/>
      <c r="D42" s="22"/>
      <c r="E42" s="22" t="s">
        <v>288</v>
      </c>
      <c r="F42" s="22">
        <v>3</v>
      </c>
      <c r="G42" s="22"/>
      <c r="H42" s="22">
        <v>150</v>
      </c>
      <c r="I42" s="22">
        <v>132</v>
      </c>
      <c r="J42" s="23"/>
      <c r="K42" s="46">
        <v>18</v>
      </c>
      <c r="L42" s="22">
        <v>10</v>
      </c>
      <c r="M42" s="22">
        <v>8</v>
      </c>
      <c r="N42" s="314"/>
      <c r="O42" s="314"/>
      <c r="P42" s="314"/>
      <c r="Q42" s="315"/>
      <c r="R42" s="315"/>
      <c r="S42" s="323">
        <v>4</v>
      </c>
      <c r="T42" s="323"/>
      <c r="U42" s="322">
        <v>10</v>
      </c>
      <c r="V42" s="322">
        <v>8</v>
      </c>
      <c r="W42" s="323">
        <v>4</v>
      </c>
      <c r="X42" s="323"/>
      <c r="Y42" s="322"/>
      <c r="Z42" s="322"/>
      <c r="AA42" s="321"/>
      <c r="AB42" s="321"/>
      <c r="AC42" s="313"/>
      <c r="AD42" s="313"/>
    </row>
    <row r="43" spans="1:30" ht="45.75" customHeight="1">
      <c r="A43" s="28" t="s">
        <v>93</v>
      </c>
      <c r="B43" s="20" t="s">
        <v>94</v>
      </c>
      <c r="C43" s="22"/>
      <c r="D43" s="22"/>
      <c r="E43" s="22">
        <v>4</v>
      </c>
      <c r="F43" s="22">
        <v>3</v>
      </c>
      <c r="G43" s="22"/>
      <c r="H43" s="22">
        <v>111</v>
      </c>
      <c r="I43" s="22">
        <v>99</v>
      </c>
      <c r="J43" s="23"/>
      <c r="K43" s="46">
        <v>12</v>
      </c>
      <c r="L43" s="22">
        <v>6</v>
      </c>
      <c r="M43" s="22">
        <v>6</v>
      </c>
      <c r="N43" s="314"/>
      <c r="O43" s="314"/>
      <c r="P43" s="314"/>
      <c r="Q43" s="315"/>
      <c r="R43" s="315"/>
      <c r="S43" s="323">
        <v>10</v>
      </c>
      <c r="T43" s="323">
        <v>4</v>
      </c>
      <c r="U43" s="322">
        <v>2</v>
      </c>
      <c r="V43" s="322">
        <v>2</v>
      </c>
      <c r="W43" s="323"/>
      <c r="X43" s="323"/>
      <c r="Y43" s="322"/>
      <c r="Z43" s="322"/>
      <c r="AA43" s="321"/>
      <c r="AB43" s="321"/>
      <c r="AC43" s="313"/>
      <c r="AD43" s="313"/>
    </row>
    <row r="44" spans="1:30" ht="36" customHeight="1">
      <c r="A44" s="28" t="s">
        <v>95</v>
      </c>
      <c r="B44" s="20" t="s">
        <v>96</v>
      </c>
      <c r="C44" s="22">
        <v>7</v>
      </c>
      <c r="D44" s="22"/>
      <c r="E44" s="22"/>
      <c r="F44" s="22">
        <v>5</v>
      </c>
      <c r="G44" s="22"/>
      <c r="H44" s="22">
        <v>181</v>
      </c>
      <c r="I44" s="22">
        <v>143</v>
      </c>
      <c r="J44" s="23"/>
      <c r="K44" s="46">
        <v>38</v>
      </c>
      <c r="L44" s="22">
        <v>32</v>
      </c>
      <c r="M44" s="22">
        <v>6</v>
      </c>
      <c r="N44" s="314"/>
      <c r="O44" s="314"/>
      <c r="P44" s="314"/>
      <c r="Q44" s="315"/>
      <c r="R44" s="315"/>
      <c r="S44" s="323"/>
      <c r="T44" s="323"/>
      <c r="U44" s="322">
        <v>4</v>
      </c>
      <c r="V44" s="322"/>
      <c r="W44" s="323">
        <v>10</v>
      </c>
      <c r="X44" s="323">
        <v>6</v>
      </c>
      <c r="Y44" s="322">
        <v>24</v>
      </c>
      <c r="Z44" s="322"/>
      <c r="AA44" s="321"/>
      <c r="AB44" s="321"/>
      <c r="AC44" s="313"/>
      <c r="AD44" s="313"/>
    </row>
    <row r="45" spans="1:30" ht="37.5" customHeight="1">
      <c r="A45" s="28" t="s">
        <v>97</v>
      </c>
      <c r="B45" s="20" t="s">
        <v>98</v>
      </c>
      <c r="C45" s="22">
        <v>6</v>
      </c>
      <c r="D45" s="22"/>
      <c r="E45" s="22"/>
      <c r="F45" s="22">
        <v>5</v>
      </c>
      <c r="G45" s="22"/>
      <c r="H45" s="22">
        <v>90</v>
      </c>
      <c r="I45" s="22">
        <v>82</v>
      </c>
      <c r="J45" s="23"/>
      <c r="K45" s="46">
        <v>8</v>
      </c>
      <c r="L45" s="22">
        <v>4</v>
      </c>
      <c r="M45" s="22">
        <v>4</v>
      </c>
      <c r="N45" s="314"/>
      <c r="O45" s="314"/>
      <c r="P45" s="314"/>
      <c r="Q45" s="315"/>
      <c r="R45" s="315"/>
      <c r="S45" s="323"/>
      <c r="T45" s="323"/>
      <c r="U45" s="322"/>
      <c r="V45" s="322"/>
      <c r="W45" s="323">
        <v>4</v>
      </c>
      <c r="X45" s="323">
        <v>4</v>
      </c>
      <c r="Y45" s="322">
        <v>4</v>
      </c>
      <c r="Z45" s="322"/>
      <c r="AA45" s="321"/>
      <c r="AB45" s="321"/>
      <c r="AC45" s="313"/>
      <c r="AD45" s="313"/>
    </row>
    <row r="46" spans="1:30" ht="37.5" customHeight="1">
      <c r="A46" s="28" t="s">
        <v>138</v>
      </c>
      <c r="B46" s="24" t="s">
        <v>287</v>
      </c>
      <c r="C46" s="46"/>
      <c r="D46" s="46"/>
      <c r="E46" s="48" t="s">
        <v>285</v>
      </c>
      <c r="F46" s="46">
        <v>7</v>
      </c>
      <c r="G46" s="47"/>
      <c r="H46" s="46">
        <v>96</v>
      </c>
      <c r="I46" s="46">
        <v>64</v>
      </c>
      <c r="J46" s="47"/>
      <c r="K46" s="48">
        <v>32</v>
      </c>
      <c r="L46" s="46">
        <v>24</v>
      </c>
      <c r="M46" s="46">
        <v>8</v>
      </c>
      <c r="N46" s="314"/>
      <c r="O46" s="314"/>
      <c r="P46" s="314"/>
      <c r="Q46" s="315"/>
      <c r="R46" s="315"/>
      <c r="S46" s="323"/>
      <c r="T46" s="323"/>
      <c r="U46" s="322"/>
      <c r="V46" s="322"/>
      <c r="W46" s="323"/>
      <c r="X46" s="323"/>
      <c r="Y46" s="322"/>
      <c r="Z46" s="322"/>
      <c r="AA46" s="321">
        <v>12</v>
      </c>
      <c r="AB46" s="321">
        <v>4</v>
      </c>
      <c r="AC46" s="313">
        <v>20</v>
      </c>
      <c r="AD46" s="313">
        <v>4</v>
      </c>
    </row>
    <row r="47" spans="1:30" ht="23.25" customHeight="1">
      <c r="A47" s="28" t="s">
        <v>137</v>
      </c>
      <c r="B47" s="24" t="s">
        <v>136</v>
      </c>
      <c r="C47" s="46"/>
      <c r="D47" s="46"/>
      <c r="E47" s="46" t="s">
        <v>132</v>
      </c>
      <c r="F47" s="46"/>
      <c r="G47" s="47"/>
      <c r="H47" s="46">
        <v>79</v>
      </c>
      <c r="I47" s="46">
        <v>73</v>
      </c>
      <c r="J47" s="47"/>
      <c r="K47" s="48">
        <v>6</v>
      </c>
      <c r="L47" s="46">
        <v>0</v>
      </c>
      <c r="M47" s="46">
        <v>6</v>
      </c>
      <c r="N47" s="314"/>
      <c r="O47" s="314">
        <v>2</v>
      </c>
      <c r="P47" s="314">
        <v>2</v>
      </c>
      <c r="Q47" s="315">
        <v>2</v>
      </c>
      <c r="R47" s="315">
        <v>2</v>
      </c>
      <c r="S47" s="323">
        <v>2</v>
      </c>
      <c r="T47" s="323">
        <v>2</v>
      </c>
      <c r="U47" s="322"/>
      <c r="V47" s="322"/>
      <c r="W47" s="323"/>
      <c r="X47" s="323"/>
      <c r="Y47" s="322"/>
      <c r="Z47" s="322"/>
      <c r="AA47" s="321"/>
      <c r="AB47" s="321"/>
      <c r="AC47" s="313"/>
      <c r="AD47" s="313"/>
    </row>
    <row r="48" spans="1:30" ht="18.75" customHeight="1">
      <c r="A48" s="28" t="s">
        <v>155</v>
      </c>
      <c r="B48" s="20" t="s">
        <v>52</v>
      </c>
      <c r="C48" s="46"/>
      <c r="D48" s="46"/>
      <c r="E48" s="332" t="s">
        <v>285</v>
      </c>
      <c r="F48" s="46"/>
      <c r="G48" s="47"/>
      <c r="H48" s="46">
        <v>36</v>
      </c>
      <c r="I48" s="46">
        <v>34</v>
      </c>
      <c r="J48" s="47"/>
      <c r="K48" s="48">
        <v>2</v>
      </c>
      <c r="L48" s="46">
        <v>2</v>
      </c>
      <c r="M48" s="46"/>
      <c r="N48" s="314"/>
      <c r="O48" s="314"/>
      <c r="P48" s="314"/>
      <c r="Q48" s="315"/>
      <c r="R48" s="315"/>
      <c r="S48" s="323"/>
      <c r="T48" s="323"/>
      <c r="U48" s="322"/>
      <c r="V48" s="322"/>
      <c r="W48" s="323"/>
      <c r="X48" s="323"/>
      <c r="Y48" s="322">
        <v>2</v>
      </c>
      <c r="Z48" s="322"/>
      <c r="AA48" s="321"/>
      <c r="AB48" s="321"/>
      <c r="AC48" s="313"/>
      <c r="AD48" s="313"/>
    </row>
    <row r="49" spans="1:30" ht="23.25" customHeight="1">
      <c r="A49" s="28" t="s">
        <v>156</v>
      </c>
      <c r="B49" s="20" t="s">
        <v>154</v>
      </c>
      <c r="C49" s="46"/>
      <c r="D49" s="46"/>
      <c r="E49" s="331"/>
      <c r="F49" s="46"/>
      <c r="G49" s="47"/>
      <c r="H49" s="46">
        <v>311</v>
      </c>
      <c r="I49" s="46">
        <v>309</v>
      </c>
      <c r="J49" s="47"/>
      <c r="K49" s="48">
        <v>2</v>
      </c>
      <c r="L49" s="46">
        <v>2</v>
      </c>
      <c r="M49" s="46"/>
      <c r="N49" s="314"/>
      <c r="O49" s="314"/>
      <c r="P49" s="314"/>
      <c r="Q49" s="315"/>
      <c r="R49" s="315"/>
      <c r="S49" s="323"/>
      <c r="T49" s="323"/>
      <c r="U49" s="322"/>
      <c r="V49" s="322"/>
      <c r="W49" s="323"/>
      <c r="X49" s="323"/>
      <c r="Y49" s="322"/>
      <c r="Z49" s="322"/>
      <c r="AA49" s="321"/>
      <c r="AB49" s="321"/>
      <c r="AC49" s="313">
        <v>2</v>
      </c>
      <c r="AD49" s="313"/>
    </row>
    <row r="50" spans="1:30" ht="58.5" customHeight="1">
      <c r="A50" s="76" t="s">
        <v>113</v>
      </c>
      <c r="B50" s="75" t="s">
        <v>114</v>
      </c>
      <c r="C50" s="23">
        <v>6</v>
      </c>
      <c r="D50" s="23"/>
      <c r="E50" s="23"/>
      <c r="F50" s="23"/>
      <c r="G50" s="23"/>
      <c r="H50" s="23">
        <f>SUM(H51:H57)</f>
        <v>839</v>
      </c>
      <c r="I50" s="23">
        <f>SUM(I51:I57)</f>
        <v>729</v>
      </c>
      <c r="J50" s="23"/>
      <c r="K50" s="47">
        <f>SUM(K51:K57)</f>
        <v>110</v>
      </c>
      <c r="L50" s="47">
        <f>SUM(L51:L57)</f>
        <v>92</v>
      </c>
      <c r="M50" s="47">
        <f>SUM(M51:M55)</f>
        <v>18</v>
      </c>
      <c r="N50" s="326">
        <f>SUM(N51:N57)</f>
        <v>0</v>
      </c>
      <c r="O50" s="326">
        <f>SUM(O51:O57)</f>
        <v>0</v>
      </c>
      <c r="P50" s="326">
        <f>SUM(P51:P57)</f>
        <v>0</v>
      </c>
      <c r="Q50" s="326">
        <f>SUM(Q51:Q57)</f>
        <v>4</v>
      </c>
      <c r="R50" s="326">
        <f>SUM(R51:R57)</f>
        <v>0</v>
      </c>
      <c r="S50" s="326">
        <f>SUM(S51:S57)</f>
        <v>32</v>
      </c>
      <c r="T50" s="326">
        <f>SUM(T51:T57)</f>
        <v>8</v>
      </c>
      <c r="U50" s="326">
        <f>SUM(U51:U57)</f>
        <v>36</v>
      </c>
      <c r="V50" s="326">
        <f>SUM(V51:V57)</f>
        <v>10</v>
      </c>
      <c r="W50" s="326">
        <f>SUM(W51:W57)</f>
        <v>30</v>
      </c>
      <c r="X50" s="326">
        <f>SUM(X51:X57)</f>
        <v>0</v>
      </c>
      <c r="Y50" s="326">
        <f>SUM(Y51:Y57)</f>
        <v>8</v>
      </c>
      <c r="Z50" s="326">
        <f>SUM(Z51:Z57)</f>
        <v>0</v>
      </c>
      <c r="AA50" s="326">
        <f>SUM(AA51:AA57)</f>
        <v>0</v>
      </c>
      <c r="AB50" s="326">
        <f>SUM(AB51:AB57)</f>
        <v>0</v>
      </c>
      <c r="AC50" s="326">
        <f>SUM(AC51:AC57)</f>
        <v>0</v>
      </c>
      <c r="AD50" s="326">
        <f>SUM(AD51:AD57)</f>
        <v>0</v>
      </c>
    </row>
    <row r="51" spans="1:30" ht="36" customHeight="1">
      <c r="A51" s="28" t="s">
        <v>51</v>
      </c>
      <c r="B51" s="20" t="s">
        <v>99</v>
      </c>
      <c r="C51" s="22"/>
      <c r="D51" s="22">
        <v>5</v>
      </c>
      <c r="E51" s="22" t="s">
        <v>147</v>
      </c>
      <c r="F51" s="22">
        <v>3</v>
      </c>
      <c r="G51" s="22"/>
      <c r="H51" s="22">
        <v>74</v>
      </c>
      <c r="I51" s="22">
        <v>50</v>
      </c>
      <c r="J51" s="23"/>
      <c r="K51" s="46">
        <v>24</v>
      </c>
      <c r="L51" s="22">
        <v>20</v>
      </c>
      <c r="M51" s="22">
        <v>4</v>
      </c>
      <c r="N51" s="314"/>
      <c r="O51" s="314"/>
      <c r="P51" s="314"/>
      <c r="Q51" s="315">
        <v>4</v>
      </c>
      <c r="R51" s="315"/>
      <c r="S51" s="323">
        <v>12</v>
      </c>
      <c r="T51" s="323">
        <v>4</v>
      </c>
      <c r="U51" s="322">
        <v>8</v>
      </c>
      <c r="V51" s="322"/>
      <c r="W51" s="323"/>
      <c r="X51" s="323"/>
      <c r="Y51" s="322"/>
      <c r="Z51" s="322"/>
      <c r="AA51" s="321"/>
      <c r="AB51" s="321"/>
      <c r="AC51" s="313"/>
      <c r="AD51" s="313"/>
    </row>
    <row r="52" spans="1:30" ht="24.75" customHeight="1">
      <c r="A52" s="28" t="s">
        <v>100</v>
      </c>
      <c r="B52" s="20" t="s">
        <v>101</v>
      </c>
      <c r="C52" s="22">
        <v>5</v>
      </c>
      <c r="D52" s="22"/>
      <c r="E52" s="22"/>
      <c r="F52" s="22">
        <v>3.4</v>
      </c>
      <c r="G52" s="22"/>
      <c r="H52" s="22">
        <v>216</v>
      </c>
      <c r="I52" s="22">
        <v>184</v>
      </c>
      <c r="J52" s="23"/>
      <c r="K52" s="46">
        <v>32</v>
      </c>
      <c r="L52" s="22">
        <v>26</v>
      </c>
      <c r="M52" s="22">
        <v>6</v>
      </c>
      <c r="N52" s="314"/>
      <c r="O52" s="314"/>
      <c r="P52" s="314"/>
      <c r="Q52" s="315"/>
      <c r="R52" s="315"/>
      <c r="S52" s="323">
        <v>10</v>
      </c>
      <c r="T52" s="323">
        <v>2</v>
      </c>
      <c r="U52" s="322">
        <v>12</v>
      </c>
      <c r="V52" s="322">
        <v>4</v>
      </c>
      <c r="W52" s="323">
        <v>10</v>
      </c>
      <c r="X52" s="323"/>
      <c r="Y52" s="322"/>
      <c r="Z52" s="322"/>
      <c r="AA52" s="321"/>
      <c r="AB52" s="321"/>
      <c r="AC52" s="313"/>
      <c r="AD52" s="313"/>
    </row>
    <row r="53" spans="1:30" ht="37.5" customHeight="1">
      <c r="A53" s="28" t="s">
        <v>102</v>
      </c>
      <c r="B53" s="20" t="s">
        <v>103</v>
      </c>
      <c r="C53" s="22"/>
      <c r="D53" s="22"/>
      <c r="E53" s="22" t="s">
        <v>134</v>
      </c>
      <c r="F53" s="22">
        <v>5</v>
      </c>
      <c r="G53" s="22"/>
      <c r="H53" s="22">
        <v>131</v>
      </c>
      <c r="I53" s="22">
        <v>113</v>
      </c>
      <c r="J53" s="23"/>
      <c r="K53" s="46">
        <v>18</v>
      </c>
      <c r="L53" s="22">
        <v>16</v>
      </c>
      <c r="M53" s="22">
        <v>2</v>
      </c>
      <c r="N53" s="314"/>
      <c r="O53" s="314"/>
      <c r="P53" s="314"/>
      <c r="Q53" s="315"/>
      <c r="R53" s="315"/>
      <c r="S53" s="323"/>
      <c r="T53" s="323"/>
      <c r="U53" s="322">
        <v>6</v>
      </c>
      <c r="V53" s="322">
        <v>2</v>
      </c>
      <c r="W53" s="323">
        <v>6</v>
      </c>
      <c r="X53" s="323"/>
      <c r="Y53" s="322">
        <v>6</v>
      </c>
      <c r="Z53" s="322"/>
      <c r="AA53" s="321"/>
      <c r="AB53" s="321"/>
      <c r="AC53" s="313"/>
      <c r="AD53" s="313"/>
    </row>
    <row r="54" spans="1:30" ht="24.75" customHeight="1">
      <c r="A54" s="28" t="s">
        <v>104</v>
      </c>
      <c r="B54" s="20" t="s">
        <v>105</v>
      </c>
      <c r="C54" s="22">
        <v>5</v>
      </c>
      <c r="D54" s="22"/>
      <c r="E54" s="22" t="s">
        <v>132</v>
      </c>
      <c r="F54" s="22"/>
      <c r="G54" s="22"/>
      <c r="H54" s="22">
        <v>159</v>
      </c>
      <c r="I54" s="22">
        <v>137</v>
      </c>
      <c r="J54" s="23"/>
      <c r="K54" s="46">
        <v>22</v>
      </c>
      <c r="L54" s="22">
        <v>18</v>
      </c>
      <c r="M54" s="22">
        <v>4</v>
      </c>
      <c r="N54" s="314"/>
      <c r="O54" s="314"/>
      <c r="P54" s="314"/>
      <c r="Q54" s="315"/>
      <c r="R54" s="315"/>
      <c r="S54" s="323">
        <v>10</v>
      </c>
      <c r="T54" s="323">
        <v>2</v>
      </c>
      <c r="U54" s="322">
        <v>6</v>
      </c>
      <c r="V54" s="322">
        <v>2</v>
      </c>
      <c r="W54" s="323">
        <v>6</v>
      </c>
      <c r="X54" s="323"/>
      <c r="Y54" s="322"/>
      <c r="Z54" s="322"/>
      <c r="AA54" s="321"/>
      <c r="AB54" s="321"/>
      <c r="AC54" s="313"/>
      <c r="AD54" s="313"/>
    </row>
    <row r="55" spans="1:30" ht="35.25" customHeight="1">
      <c r="A55" s="28" t="s">
        <v>127</v>
      </c>
      <c r="B55" s="20" t="s">
        <v>126</v>
      </c>
      <c r="C55" s="22"/>
      <c r="D55" s="22"/>
      <c r="E55" s="22" t="s">
        <v>146</v>
      </c>
      <c r="F55" s="22"/>
      <c r="G55" s="22"/>
      <c r="H55" s="22">
        <v>51</v>
      </c>
      <c r="I55" s="22">
        <v>41</v>
      </c>
      <c r="J55" s="23"/>
      <c r="K55" s="46">
        <v>10</v>
      </c>
      <c r="L55" s="22">
        <v>8</v>
      </c>
      <c r="M55" s="22">
        <v>2</v>
      </c>
      <c r="N55" s="314"/>
      <c r="O55" s="314"/>
      <c r="P55" s="314"/>
      <c r="Q55" s="315"/>
      <c r="R55" s="315"/>
      <c r="S55" s="323"/>
      <c r="T55" s="323"/>
      <c r="U55" s="322">
        <v>4</v>
      </c>
      <c r="V55" s="322">
        <v>2</v>
      </c>
      <c r="W55" s="323">
        <v>6</v>
      </c>
      <c r="X55" s="323"/>
      <c r="Y55" s="322"/>
      <c r="Z55" s="322"/>
      <c r="AA55" s="321"/>
      <c r="AB55" s="321"/>
      <c r="AC55" s="313"/>
      <c r="AD55" s="313"/>
    </row>
    <row r="56" spans="1:30" ht="16.5" customHeight="1">
      <c r="A56" s="28" t="s">
        <v>157</v>
      </c>
      <c r="B56" s="20" t="s">
        <v>52</v>
      </c>
      <c r="C56" s="22"/>
      <c r="D56" s="22"/>
      <c r="E56" s="330" t="s">
        <v>134</v>
      </c>
      <c r="F56" s="22"/>
      <c r="G56" s="22"/>
      <c r="H56" s="22">
        <v>25</v>
      </c>
      <c r="I56" s="22">
        <v>23</v>
      </c>
      <c r="J56" s="23"/>
      <c r="K56" s="46">
        <v>2</v>
      </c>
      <c r="L56" s="22">
        <v>2</v>
      </c>
      <c r="M56" s="22"/>
      <c r="N56" s="314"/>
      <c r="O56" s="314"/>
      <c r="P56" s="314"/>
      <c r="Q56" s="315"/>
      <c r="R56" s="315"/>
      <c r="S56" s="323"/>
      <c r="T56" s="323"/>
      <c r="U56" s="322"/>
      <c r="V56" s="322"/>
      <c r="W56" s="323">
        <v>2</v>
      </c>
      <c r="X56" s="323"/>
      <c r="Y56" s="322"/>
      <c r="Z56" s="322"/>
      <c r="AA56" s="321"/>
      <c r="AB56" s="321"/>
      <c r="AC56" s="313"/>
      <c r="AD56" s="313"/>
    </row>
    <row r="57" spans="1:30" ht="25.5" customHeight="1">
      <c r="A57" s="28" t="s">
        <v>158</v>
      </c>
      <c r="B57" s="20" t="s">
        <v>154</v>
      </c>
      <c r="C57" s="22"/>
      <c r="D57" s="22"/>
      <c r="E57" s="328"/>
      <c r="F57" s="22"/>
      <c r="G57" s="22"/>
      <c r="H57" s="22">
        <v>183</v>
      </c>
      <c r="I57" s="22">
        <v>181</v>
      </c>
      <c r="J57" s="23"/>
      <c r="K57" s="46">
        <v>2</v>
      </c>
      <c r="L57" s="22">
        <v>2</v>
      </c>
      <c r="M57" s="22"/>
      <c r="N57" s="314"/>
      <c r="O57" s="314"/>
      <c r="P57" s="314"/>
      <c r="Q57" s="315"/>
      <c r="R57" s="315"/>
      <c r="S57" s="323"/>
      <c r="T57" s="323"/>
      <c r="U57" s="322"/>
      <c r="V57" s="322"/>
      <c r="W57" s="323"/>
      <c r="X57" s="323"/>
      <c r="Y57" s="322">
        <v>2</v>
      </c>
      <c r="Z57" s="322"/>
      <c r="AA57" s="321"/>
      <c r="AB57" s="321"/>
      <c r="AC57" s="313"/>
      <c r="AD57" s="313"/>
    </row>
    <row r="58" spans="1:30" ht="39" customHeight="1">
      <c r="A58" s="76" t="s">
        <v>115</v>
      </c>
      <c r="B58" s="75" t="s">
        <v>116</v>
      </c>
      <c r="C58" s="23">
        <v>5</v>
      </c>
      <c r="D58" s="23"/>
      <c r="E58" s="23"/>
      <c r="F58" s="23"/>
      <c r="G58" s="23"/>
      <c r="H58" s="23">
        <f>SUM(H59:H61)</f>
        <v>116</v>
      </c>
      <c r="I58" s="23">
        <f>SUM(I59:I61)</f>
        <v>98</v>
      </c>
      <c r="J58" s="23"/>
      <c r="K58" s="47">
        <f>SUM(K59:K61)</f>
        <v>18</v>
      </c>
      <c r="L58" s="47">
        <f>SUM(L59:L61)</f>
        <v>14</v>
      </c>
      <c r="M58" s="47">
        <f>SUM(M59)</f>
        <v>4</v>
      </c>
      <c r="N58" s="326">
        <f>SUM(N59:N61)</f>
        <v>0</v>
      </c>
      <c r="O58" s="326">
        <f>SUM(O59:O61)</f>
        <v>0</v>
      </c>
      <c r="P58" s="326">
        <f>SUM(P59:P61)</f>
        <v>0</v>
      </c>
      <c r="Q58" s="326">
        <f>SUM(Q59:Q61)</f>
        <v>0</v>
      </c>
      <c r="R58" s="326">
        <f>SUM(R59:R61)</f>
        <v>0</v>
      </c>
      <c r="S58" s="326">
        <f>SUM(S59:S61)</f>
        <v>0</v>
      </c>
      <c r="T58" s="326">
        <f>SUM(T59:T61)</f>
        <v>0</v>
      </c>
      <c r="U58" s="326">
        <f>SUM(U59:U61)</f>
        <v>8</v>
      </c>
      <c r="V58" s="326">
        <f>SUM(V59:V61)</f>
        <v>2</v>
      </c>
      <c r="W58" s="326">
        <f>SUM(W59:W60)</f>
        <v>10</v>
      </c>
      <c r="X58" s="326">
        <f>SUM(X59:X61)</f>
        <v>2</v>
      </c>
      <c r="Y58" s="326">
        <f>SUM(Y59:Y61)</f>
        <v>0</v>
      </c>
      <c r="Z58" s="326">
        <f>SUM(Z59:Z61)</f>
        <v>0</v>
      </c>
      <c r="AA58" s="326">
        <f>SUM(AA59:AA61)</f>
        <v>0</v>
      </c>
      <c r="AB58" s="326">
        <f>SUM(AB59:AB61)</f>
        <v>0</v>
      </c>
      <c r="AC58" s="326">
        <f>SUM(AC59:AC61)</f>
        <v>0</v>
      </c>
      <c r="AD58" s="326">
        <f>SUM(AD59:AD61)</f>
        <v>0</v>
      </c>
    </row>
    <row r="59" spans="1:30" ht="86.25" customHeight="1">
      <c r="A59" s="28" t="s">
        <v>106</v>
      </c>
      <c r="B59" s="20" t="s">
        <v>107</v>
      </c>
      <c r="C59" s="22"/>
      <c r="D59" s="22"/>
      <c r="E59" s="22" t="s">
        <v>146</v>
      </c>
      <c r="F59" s="22">
        <v>4</v>
      </c>
      <c r="G59" s="22"/>
      <c r="H59" s="22">
        <v>102</v>
      </c>
      <c r="I59" s="22">
        <v>86</v>
      </c>
      <c r="J59" s="23"/>
      <c r="K59" s="46">
        <v>16</v>
      </c>
      <c r="L59" s="22">
        <v>12</v>
      </c>
      <c r="M59" s="22">
        <v>4</v>
      </c>
      <c r="N59" s="314"/>
      <c r="O59" s="314"/>
      <c r="P59" s="314"/>
      <c r="Q59" s="315"/>
      <c r="R59" s="315"/>
      <c r="S59" s="323"/>
      <c r="T59" s="323"/>
      <c r="U59" s="322">
        <v>8</v>
      </c>
      <c r="V59" s="322">
        <v>2</v>
      </c>
      <c r="W59" s="323">
        <v>8</v>
      </c>
      <c r="X59" s="323">
        <v>2</v>
      </c>
      <c r="Y59" s="322"/>
      <c r="Z59" s="322"/>
      <c r="AA59" s="321"/>
      <c r="AB59" s="321"/>
      <c r="AC59" s="313"/>
      <c r="AD59" s="313"/>
    </row>
    <row r="60" spans="1:30" ht="13.5" customHeight="1">
      <c r="A60" s="28" t="s">
        <v>159</v>
      </c>
      <c r="B60" s="20" t="s">
        <v>52</v>
      </c>
      <c r="C60" s="22"/>
      <c r="D60" s="22"/>
      <c r="E60" s="330" t="s">
        <v>146</v>
      </c>
      <c r="F60" s="22"/>
      <c r="G60" s="22"/>
      <c r="H60" s="22">
        <v>2</v>
      </c>
      <c r="I60" s="22">
        <v>1</v>
      </c>
      <c r="J60" s="23"/>
      <c r="K60" s="46">
        <v>1</v>
      </c>
      <c r="L60" s="22">
        <v>1</v>
      </c>
      <c r="M60" s="22"/>
      <c r="N60" s="314"/>
      <c r="O60" s="314"/>
      <c r="P60" s="314"/>
      <c r="Q60" s="315"/>
      <c r="R60" s="315"/>
      <c r="S60" s="323"/>
      <c r="T60" s="323"/>
      <c r="U60" s="322"/>
      <c r="V60" s="322"/>
      <c r="W60" s="329">
        <v>2</v>
      </c>
      <c r="X60" s="323"/>
      <c r="Y60" s="322"/>
      <c r="Z60" s="322"/>
      <c r="AA60" s="321"/>
      <c r="AB60" s="321"/>
      <c r="AC60" s="313"/>
      <c r="AD60" s="313"/>
    </row>
    <row r="61" spans="1:30" ht="23.25" customHeight="1">
      <c r="A61" s="28" t="s">
        <v>160</v>
      </c>
      <c r="B61" s="20" t="s">
        <v>154</v>
      </c>
      <c r="C61" s="22"/>
      <c r="D61" s="22"/>
      <c r="E61" s="328"/>
      <c r="F61" s="22"/>
      <c r="G61" s="22"/>
      <c r="H61" s="22">
        <v>12</v>
      </c>
      <c r="I61" s="22">
        <v>11</v>
      </c>
      <c r="J61" s="23"/>
      <c r="K61" s="46">
        <v>1</v>
      </c>
      <c r="L61" s="22">
        <v>1</v>
      </c>
      <c r="M61" s="22"/>
      <c r="N61" s="314"/>
      <c r="O61" s="314"/>
      <c r="P61" s="314"/>
      <c r="Q61" s="315"/>
      <c r="R61" s="315"/>
      <c r="S61" s="323"/>
      <c r="T61" s="323"/>
      <c r="U61" s="322"/>
      <c r="V61" s="322"/>
      <c r="W61" s="327"/>
      <c r="X61" s="323"/>
      <c r="Y61" s="322"/>
      <c r="Z61" s="322"/>
      <c r="AA61" s="321"/>
      <c r="AB61" s="321"/>
      <c r="AC61" s="313"/>
      <c r="AD61" s="313"/>
    </row>
    <row r="62" spans="1:30" ht="26.25" customHeight="1">
      <c r="A62" s="76" t="s">
        <v>135</v>
      </c>
      <c r="B62" s="75" t="s">
        <v>150</v>
      </c>
      <c r="C62" s="23">
        <v>8</v>
      </c>
      <c r="D62" s="23"/>
      <c r="E62" s="23"/>
      <c r="F62" s="23"/>
      <c r="G62" s="23"/>
      <c r="H62" s="23">
        <f>SUM(H63:H67)</f>
        <v>537</v>
      </c>
      <c r="I62" s="23">
        <f>SUM(I63:I67)</f>
        <v>427</v>
      </c>
      <c r="J62" s="23"/>
      <c r="K62" s="47">
        <f>SUM(K63:K67)</f>
        <v>110</v>
      </c>
      <c r="L62" s="23">
        <f>SUM(L63:L67)</f>
        <v>52</v>
      </c>
      <c r="M62" s="23">
        <f>SUM(M63:M67)</f>
        <v>58</v>
      </c>
      <c r="N62" s="326">
        <f>SUM(N63:N67)</f>
        <v>0</v>
      </c>
      <c r="O62" s="326">
        <f>SUM(O63:O67)</f>
        <v>0</v>
      </c>
      <c r="P62" s="326">
        <f>SUM(P63:P67)</f>
        <v>0</v>
      </c>
      <c r="Q62" s="326">
        <f>SUM(Q63:Q67)</f>
        <v>0</v>
      </c>
      <c r="R62" s="326">
        <f>SUM(R63:R67)</f>
        <v>0</v>
      </c>
      <c r="S62" s="326">
        <f>SUM(S63:S67)</f>
        <v>0</v>
      </c>
      <c r="T62" s="326">
        <f>SUM(T63:T67)</f>
        <v>0</v>
      </c>
      <c r="U62" s="326">
        <f>SUM(U63:U67)</f>
        <v>0</v>
      </c>
      <c r="V62" s="326">
        <f>SUM(V63:V67)</f>
        <v>0</v>
      </c>
      <c r="W62" s="326">
        <f>SUM(W63:W67)</f>
        <v>0</v>
      </c>
      <c r="X62" s="326">
        <f>SUM(X63:X67)</f>
        <v>0</v>
      </c>
      <c r="Y62" s="326">
        <f>SUM(Y63:Y67)</f>
        <v>24</v>
      </c>
      <c r="Z62" s="326">
        <f>SUM(Z63:Z67)</f>
        <v>20</v>
      </c>
      <c r="AA62" s="326">
        <f>SUM(AA63:AA67)</f>
        <v>46</v>
      </c>
      <c r="AB62" s="326">
        <f>SUM(AB63:AB67)</f>
        <v>20</v>
      </c>
      <c r="AC62" s="326">
        <f>SUM(AC63:AC67)</f>
        <v>40</v>
      </c>
      <c r="AD62" s="326">
        <f>SUM(AD63:AD67)</f>
        <v>18</v>
      </c>
    </row>
    <row r="63" spans="1:30" ht="48" customHeight="1">
      <c r="A63" s="28" t="s">
        <v>151</v>
      </c>
      <c r="B63" s="20" t="s">
        <v>108</v>
      </c>
      <c r="C63" s="22"/>
      <c r="D63" s="22"/>
      <c r="E63" s="22" t="s">
        <v>286</v>
      </c>
      <c r="F63" s="22">
        <v>6</v>
      </c>
      <c r="G63" s="22"/>
      <c r="H63" s="22">
        <v>192</v>
      </c>
      <c r="I63" s="22">
        <v>142</v>
      </c>
      <c r="J63" s="22"/>
      <c r="K63" s="46">
        <v>50</v>
      </c>
      <c r="L63" s="22">
        <v>18</v>
      </c>
      <c r="M63" s="22">
        <v>32</v>
      </c>
      <c r="N63" s="314"/>
      <c r="O63" s="314"/>
      <c r="P63" s="314"/>
      <c r="Q63" s="315"/>
      <c r="R63" s="315"/>
      <c r="S63" s="323"/>
      <c r="T63" s="323"/>
      <c r="U63" s="322"/>
      <c r="V63" s="322"/>
      <c r="W63" s="323"/>
      <c r="X63" s="323"/>
      <c r="Y63" s="322">
        <v>20</v>
      </c>
      <c r="Z63" s="322">
        <v>20</v>
      </c>
      <c r="AA63" s="321">
        <v>30</v>
      </c>
      <c r="AB63" s="321">
        <v>12</v>
      </c>
      <c r="AC63" s="313"/>
      <c r="AD63" s="313"/>
    </row>
    <row r="64" spans="1:30" ht="27" customHeight="1">
      <c r="A64" s="28" t="s">
        <v>204</v>
      </c>
      <c r="B64" s="20" t="s">
        <v>206</v>
      </c>
      <c r="C64" s="22"/>
      <c r="D64" s="22"/>
      <c r="E64" s="137" t="s">
        <v>285</v>
      </c>
      <c r="F64" s="22">
        <v>7</v>
      </c>
      <c r="G64" s="22"/>
      <c r="H64" s="22">
        <v>198</v>
      </c>
      <c r="I64" s="22">
        <v>158</v>
      </c>
      <c r="J64" s="22"/>
      <c r="K64" s="46">
        <v>40</v>
      </c>
      <c r="L64" s="22">
        <v>24</v>
      </c>
      <c r="M64" s="22">
        <v>16</v>
      </c>
      <c r="N64" s="314"/>
      <c r="O64" s="314"/>
      <c r="P64" s="314"/>
      <c r="Q64" s="315"/>
      <c r="R64" s="315"/>
      <c r="S64" s="323"/>
      <c r="T64" s="323"/>
      <c r="U64" s="322"/>
      <c r="V64" s="322"/>
      <c r="W64" s="323"/>
      <c r="X64" s="323"/>
      <c r="Y64" s="322">
        <v>2</v>
      </c>
      <c r="Z64" s="322"/>
      <c r="AA64" s="321">
        <v>10</v>
      </c>
      <c r="AB64" s="321">
        <v>6</v>
      </c>
      <c r="AC64" s="313">
        <v>28</v>
      </c>
      <c r="AD64" s="313">
        <v>10</v>
      </c>
    </row>
    <row r="65" spans="1:30" ht="38.25" customHeight="1">
      <c r="A65" s="28" t="s">
        <v>207</v>
      </c>
      <c r="B65" s="20" t="s">
        <v>208</v>
      </c>
      <c r="C65" s="22"/>
      <c r="D65" s="22"/>
      <c r="E65" s="138"/>
      <c r="F65" s="22">
        <v>7</v>
      </c>
      <c r="G65" s="22"/>
      <c r="H65" s="22">
        <v>54</v>
      </c>
      <c r="I65" s="22">
        <v>38</v>
      </c>
      <c r="J65" s="22"/>
      <c r="K65" s="46">
        <v>16</v>
      </c>
      <c r="L65" s="22">
        <v>6</v>
      </c>
      <c r="M65" s="22">
        <v>10</v>
      </c>
      <c r="N65" s="314"/>
      <c r="O65" s="314"/>
      <c r="P65" s="314"/>
      <c r="Q65" s="315"/>
      <c r="R65" s="315"/>
      <c r="S65" s="323"/>
      <c r="T65" s="323"/>
      <c r="U65" s="322"/>
      <c r="V65" s="322"/>
      <c r="W65" s="323"/>
      <c r="X65" s="323"/>
      <c r="Y65" s="322">
        <v>2</v>
      </c>
      <c r="Z65" s="322"/>
      <c r="AA65" s="321">
        <v>4</v>
      </c>
      <c r="AB65" s="321">
        <v>2</v>
      </c>
      <c r="AC65" s="313">
        <v>10</v>
      </c>
      <c r="AD65" s="313">
        <v>8</v>
      </c>
    </row>
    <row r="66" spans="1:30" ht="20.25" customHeight="1">
      <c r="A66" s="28" t="s">
        <v>161</v>
      </c>
      <c r="B66" s="20" t="s">
        <v>52</v>
      </c>
      <c r="C66" s="22"/>
      <c r="D66" s="22"/>
      <c r="E66" s="137" t="s">
        <v>285</v>
      </c>
      <c r="F66" s="22"/>
      <c r="G66" s="22"/>
      <c r="H66" s="22">
        <v>9</v>
      </c>
      <c r="I66" s="22">
        <v>7</v>
      </c>
      <c r="J66" s="22"/>
      <c r="K66" s="46">
        <v>2</v>
      </c>
      <c r="L66" s="22">
        <v>2</v>
      </c>
      <c r="M66" s="22"/>
      <c r="N66" s="314"/>
      <c r="O66" s="314"/>
      <c r="P66" s="314"/>
      <c r="Q66" s="315"/>
      <c r="R66" s="315"/>
      <c r="S66" s="323"/>
      <c r="T66" s="323"/>
      <c r="U66" s="322"/>
      <c r="V66" s="322"/>
      <c r="W66" s="323"/>
      <c r="X66" s="323"/>
      <c r="Y66" s="322"/>
      <c r="Z66" s="322"/>
      <c r="AA66" s="321">
        <v>2</v>
      </c>
      <c r="AB66" s="321"/>
      <c r="AC66" s="313"/>
      <c r="AD66" s="313"/>
    </row>
    <row r="67" spans="1:30" ht="24" customHeight="1">
      <c r="A67" s="28" t="s">
        <v>162</v>
      </c>
      <c r="B67" s="20" t="s">
        <v>154</v>
      </c>
      <c r="C67" s="22"/>
      <c r="D67" s="22"/>
      <c r="E67" s="138"/>
      <c r="F67" s="22"/>
      <c r="G67" s="22"/>
      <c r="H67" s="22">
        <v>84</v>
      </c>
      <c r="I67" s="22">
        <v>82</v>
      </c>
      <c r="J67" s="22"/>
      <c r="K67" s="46">
        <v>2</v>
      </c>
      <c r="L67" s="22">
        <v>2</v>
      </c>
      <c r="M67" s="22"/>
      <c r="N67" s="314"/>
      <c r="O67" s="314"/>
      <c r="P67" s="314"/>
      <c r="Q67" s="315"/>
      <c r="R67" s="315"/>
      <c r="S67" s="323"/>
      <c r="T67" s="323"/>
      <c r="U67" s="322"/>
      <c r="V67" s="322"/>
      <c r="W67" s="323"/>
      <c r="X67" s="323"/>
      <c r="Y67" s="322"/>
      <c r="Z67" s="322"/>
      <c r="AA67" s="321"/>
      <c r="AB67" s="321"/>
      <c r="AC67" s="313">
        <v>2</v>
      </c>
      <c r="AD67" s="313"/>
    </row>
    <row r="68" spans="1:30" ht="36.75" customHeight="1">
      <c r="A68" s="28"/>
      <c r="B68" s="105" t="s">
        <v>284</v>
      </c>
      <c r="C68" s="104"/>
      <c r="D68" s="44"/>
      <c r="E68" s="44"/>
      <c r="F68" s="44"/>
      <c r="G68" s="91">
        <v>5472</v>
      </c>
      <c r="H68" s="91">
        <v>5472</v>
      </c>
      <c r="I68" s="91">
        <v>4792</v>
      </c>
      <c r="J68" s="91">
        <v>3096</v>
      </c>
      <c r="K68" s="91">
        <f>SUM(K22,K19,K9)</f>
        <v>678</v>
      </c>
      <c r="L68" s="91">
        <f>SUM(L22,L19,L9)</f>
        <v>460</v>
      </c>
      <c r="M68" s="91">
        <f>SUM(M22,M19,M9)</f>
        <v>218</v>
      </c>
      <c r="N68" s="326">
        <f>SUM(N9,N19,N22)</f>
        <v>38</v>
      </c>
      <c r="O68" s="326">
        <f>SUM(O9,O19,O22)</f>
        <v>84</v>
      </c>
      <c r="P68" s="326">
        <f>SUM(P9,P19,P22)</f>
        <v>30</v>
      </c>
      <c r="Q68" s="326">
        <f>SUM(Q9,Q19,Q22)</f>
        <v>76</v>
      </c>
      <c r="R68" s="326">
        <v>28</v>
      </c>
      <c r="S68" s="326">
        <f>SUM(S9,S19,S22)</f>
        <v>80</v>
      </c>
      <c r="T68" s="326">
        <f>SUM(T9,T19,T22)</f>
        <v>28</v>
      </c>
      <c r="U68" s="326">
        <f>SUM(U9,U19,U22)</f>
        <v>80</v>
      </c>
      <c r="V68" s="326">
        <f>SUM(V9,V19,V22)</f>
        <v>30</v>
      </c>
      <c r="W68" s="326">
        <f>SUM(W9,W19,W22)</f>
        <v>80</v>
      </c>
      <c r="X68" s="326">
        <f>SUM(X9,X19,X22)</f>
        <v>22</v>
      </c>
      <c r="Y68" s="326">
        <f>SUM(Y9,Y19,Y22)</f>
        <v>80</v>
      </c>
      <c r="Z68" s="326">
        <f>SUM(Z9,Z19,Z22)</f>
        <v>26</v>
      </c>
      <c r="AA68" s="326">
        <f>SUM(AA9,AA19,AA22)</f>
        <v>80</v>
      </c>
      <c r="AB68" s="326">
        <f>SUM(AB9,AB19,AB22)</f>
        <v>28</v>
      </c>
      <c r="AC68" s="326">
        <f>SUM(AC9,AC19,AC22)</f>
        <v>80</v>
      </c>
      <c r="AD68" s="326">
        <f>SUM(AD9,AD19,AD22)</f>
        <v>26</v>
      </c>
    </row>
    <row r="69" spans="1:30" ht="36.75" customHeight="1">
      <c r="A69" s="28"/>
      <c r="B69" s="105" t="s">
        <v>187</v>
      </c>
      <c r="C69" s="104"/>
      <c r="D69" s="44"/>
      <c r="E69" s="44"/>
      <c r="F69" s="44"/>
      <c r="G69" s="91">
        <v>4644</v>
      </c>
      <c r="H69" s="91">
        <v>4644</v>
      </c>
      <c r="I69" s="91">
        <v>3982</v>
      </c>
      <c r="J69" s="91">
        <v>3096</v>
      </c>
      <c r="K69" s="91">
        <v>662</v>
      </c>
      <c r="L69" s="91">
        <v>444</v>
      </c>
      <c r="M69" s="91">
        <v>218</v>
      </c>
      <c r="N69" s="326">
        <v>40</v>
      </c>
      <c r="O69" s="326">
        <v>84</v>
      </c>
      <c r="P69" s="326">
        <v>30</v>
      </c>
      <c r="Q69" s="326">
        <v>76</v>
      </c>
      <c r="R69" s="326">
        <v>28</v>
      </c>
      <c r="S69" s="326">
        <v>78</v>
      </c>
      <c r="T69" s="326">
        <v>28</v>
      </c>
      <c r="U69" s="326">
        <v>78</v>
      </c>
      <c r="V69" s="326">
        <v>30</v>
      </c>
      <c r="W69" s="326">
        <v>76</v>
      </c>
      <c r="X69" s="326">
        <v>22</v>
      </c>
      <c r="Y69" s="326">
        <v>76</v>
      </c>
      <c r="Z69" s="326">
        <v>26</v>
      </c>
      <c r="AA69" s="326">
        <v>78</v>
      </c>
      <c r="AB69" s="326">
        <v>28</v>
      </c>
      <c r="AC69" s="326">
        <v>76</v>
      </c>
      <c r="AD69" s="326">
        <v>26</v>
      </c>
    </row>
    <row r="70" spans="1:30" ht="24" customHeight="1">
      <c r="A70" s="28"/>
      <c r="B70" s="107" t="s">
        <v>188</v>
      </c>
      <c r="C70" s="104"/>
      <c r="D70" s="44"/>
      <c r="E70" s="44"/>
      <c r="F70" s="44"/>
      <c r="G70" s="91">
        <v>3240</v>
      </c>
      <c r="H70" s="91">
        <v>3240</v>
      </c>
      <c r="I70" s="91">
        <v>1080</v>
      </c>
      <c r="J70" s="91"/>
      <c r="K70" s="91">
        <v>2160</v>
      </c>
      <c r="L70" s="91">
        <v>2160</v>
      </c>
      <c r="M70" s="91"/>
      <c r="N70" s="314"/>
      <c r="O70" s="314"/>
      <c r="P70" s="314"/>
      <c r="Q70" s="315"/>
      <c r="R70" s="315"/>
      <c r="S70" s="323"/>
      <c r="T70" s="323"/>
      <c r="U70" s="322"/>
      <c r="V70" s="322"/>
      <c r="W70" s="323"/>
      <c r="X70" s="323"/>
      <c r="Y70" s="322"/>
      <c r="Z70" s="322"/>
      <c r="AA70" s="321"/>
      <c r="AB70" s="321"/>
      <c r="AC70" s="313"/>
      <c r="AD70" s="313"/>
    </row>
    <row r="71" spans="1:30" ht="24" customHeight="1">
      <c r="A71" s="28"/>
      <c r="B71" s="105" t="s">
        <v>189</v>
      </c>
      <c r="C71" s="104"/>
      <c r="D71" s="44"/>
      <c r="E71" s="44"/>
      <c r="F71" s="44"/>
      <c r="G71" s="91">
        <v>1404</v>
      </c>
      <c r="H71" s="91">
        <v>1404</v>
      </c>
      <c r="I71" s="91">
        <v>468</v>
      </c>
      <c r="J71" s="325"/>
      <c r="K71" s="91">
        <v>936</v>
      </c>
      <c r="L71" s="91">
        <v>936</v>
      </c>
      <c r="M71" s="91"/>
      <c r="N71" s="314"/>
      <c r="O71" s="314"/>
      <c r="P71" s="314"/>
      <c r="Q71" s="315"/>
      <c r="R71" s="315"/>
      <c r="S71" s="323"/>
      <c r="T71" s="323"/>
      <c r="U71" s="322"/>
      <c r="V71" s="322"/>
      <c r="W71" s="323"/>
      <c r="X71" s="323"/>
      <c r="Y71" s="322"/>
      <c r="Z71" s="322"/>
      <c r="AA71" s="321"/>
      <c r="AB71" s="321"/>
      <c r="AC71" s="313"/>
      <c r="AD71" s="313"/>
    </row>
    <row r="72" spans="1:30" ht="23.25" customHeight="1">
      <c r="A72" s="105" t="s">
        <v>191</v>
      </c>
      <c r="B72" s="105" t="s">
        <v>52</v>
      </c>
      <c r="C72" s="46"/>
      <c r="D72" s="46"/>
      <c r="E72" s="46"/>
      <c r="F72" s="48"/>
      <c r="G72" s="152" t="s">
        <v>192</v>
      </c>
      <c r="H72" s="152" t="s">
        <v>192</v>
      </c>
      <c r="I72" s="91"/>
      <c r="J72" s="152">
        <v>828</v>
      </c>
      <c r="K72" s="152">
        <v>828</v>
      </c>
      <c r="L72" s="47"/>
      <c r="M72" s="47"/>
      <c r="N72" s="314"/>
      <c r="O72" s="314"/>
      <c r="P72" s="314"/>
      <c r="Q72" s="315"/>
      <c r="R72" s="315"/>
      <c r="S72" s="323"/>
      <c r="T72" s="323"/>
      <c r="U72" s="322"/>
      <c r="V72" s="322"/>
      <c r="W72" s="323"/>
      <c r="X72" s="323"/>
      <c r="Y72" s="322"/>
      <c r="Z72" s="322"/>
      <c r="AA72" s="321"/>
      <c r="AB72" s="321"/>
      <c r="AC72" s="313"/>
      <c r="AD72" s="313"/>
    </row>
    <row r="73" spans="1:30" ht="24" customHeight="1">
      <c r="A73" s="105" t="s">
        <v>193</v>
      </c>
      <c r="B73" s="105" t="s">
        <v>194</v>
      </c>
      <c r="C73" s="46"/>
      <c r="D73" s="46"/>
      <c r="E73" s="46"/>
      <c r="F73" s="324"/>
      <c r="G73" s="153"/>
      <c r="H73" s="153"/>
      <c r="I73" s="91"/>
      <c r="J73" s="153"/>
      <c r="K73" s="153"/>
      <c r="L73" s="47"/>
      <c r="M73" s="47"/>
      <c r="N73" s="314"/>
      <c r="O73" s="314"/>
      <c r="P73" s="314"/>
      <c r="Q73" s="315"/>
      <c r="R73" s="315"/>
      <c r="S73" s="323"/>
      <c r="T73" s="323"/>
      <c r="U73" s="322"/>
      <c r="V73" s="322"/>
      <c r="W73" s="323"/>
      <c r="X73" s="323"/>
      <c r="Y73" s="322"/>
      <c r="Z73" s="322"/>
      <c r="AA73" s="321"/>
      <c r="AB73" s="321"/>
      <c r="AC73" s="313"/>
      <c r="AD73" s="313"/>
    </row>
    <row r="74" spans="1:30" ht="24" customHeight="1">
      <c r="A74" s="320" t="s">
        <v>54</v>
      </c>
      <c r="B74" s="319" t="s">
        <v>53</v>
      </c>
      <c r="C74" s="317"/>
      <c r="D74" s="317"/>
      <c r="E74" s="317"/>
      <c r="F74" s="317"/>
      <c r="G74" s="316" t="s">
        <v>61</v>
      </c>
      <c r="H74" s="317"/>
      <c r="I74" s="317"/>
      <c r="J74" s="318"/>
      <c r="K74" s="39"/>
      <c r="L74" s="317"/>
      <c r="M74" s="316"/>
      <c r="N74" s="314"/>
      <c r="O74" s="314"/>
      <c r="P74" s="314"/>
      <c r="Q74" s="315"/>
      <c r="R74" s="315"/>
      <c r="S74" s="314"/>
      <c r="T74" s="314"/>
      <c r="U74" s="313"/>
      <c r="V74" s="313"/>
      <c r="W74" s="314"/>
      <c r="X74" s="314"/>
      <c r="Y74" s="313"/>
      <c r="Z74" s="313"/>
      <c r="AA74" s="314"/>
      <c r="AB74" s="314"/>
      <c r="AC74" s="313"/>
      <c r="AD74" s="313"/>
    </row>
    <row r="75" spans="1:30" ht="24" customHeight="1">
      <c r="A75" s="27" t="s">
        <v>55</v>
      </c>
      <c r="B75" s="34" t="s">
        <v>33</v>
      </c>
      <c r="C75" s="16"/>
      <c r="D75" s="16"/>
      <c r="E75" s="16"/>
      <c r="F75" s="16"/>
      <c r="G75" s="17" t="s">
        <v>68</v>
      </c>
      <c r="H75" s="16" t="s">
        <v>76</v>
      </c>
      <c r="I75" s="16"/>
      <c r="J75" s="29"/>
      <c r="K75" s="37"/>
      <c r="L75" s="16"/>
      <c r="M75" s="16"/>
      <c r="N75" s="310"/>
      <c r="O75" s="310"/>
      <c r="P75" s="310"/>
      <c r="Q75" s="309"/>
      <c r="R75" s="309"/>
      <c r="S75" s="308"/>
      <c r="T75" s="308"/>
      <c r="U75" s="307"/>
      <c r="V75" s="307"/>
      <c r="W75" s="308"/>
      <c r="X75" s="308"/>
      <c r="Y75" s="307"/>
      <c r="Z75" s="307"/>
      <c r="AA75" s="312"/>
      <c r="AB75" s="312"/>
      <c r="AC75" s="311"/>
      <c r="AD75" s="311"/>
    </row>
    <row r="76" spans="1:30" ht="24" customHeight="1">
      <c r="A76" s="27" t="s">
        <v>56</v>
      </c>
      <c r="B76" s="34" t="s">
        <v>57</v>
      </c>
      <c r="C76" s="16"/>
      <c r="D76" s="16"/>
      <c r="E76" s="16"/>
      <c r="F76" s="16"/>
      <c r="G76" s="17" t="s">
        <v>62</v>
      </c>
      <c r="H76" s="16"/>
      <c r="I76" s="16"/>
      <c r="J76" s="29"/>
      <c r="K76" s="37"/>
      <c r="L76" s="16"/>
      <c r="M76" s="16"/>
      <c r="N76" s="310"/>
      <c r="O76" s="310"/>
      <c r="P76" s="310"/>
      <c r="Q76" s="309"/>
      <c r="R76" s="309"/>
      <c r="S76" s="308"/>
      <c r="T76" s="308"/>
      <c r="U76" s="307"/>
      <c r="V76" s="307"/>
      <c r="W76" s="308"/>
      <c r="X76" s="308"/>
      <c r="Y76" s="307"/>
      <c r="Z76" s="307"/>
      <c r="AA76" s="306"/>
      <c r="AB76" s="306"/>
      <c r="AC76" s="305"/>
      <c r="AD76" s="305"/>
    </row>
    <row r="77" spans="1:30" ht="24" customHeight="1">
      <c r="A77" s="35" t="s">
        <v>58</v>
      </c>
      <c r="B77" s="33" t="s">
        <v>60</v>
      </c>
      <c r="C77" s="22"/>
      <c r="D77" s="22"/>
      <c r="E77" s="22"/>
      <c r="F77" s="22"/>
      <c r="G77" s="23" t="s">
        <v>63</v>
      </c>
      <c r="H77" s="22"/>
      <c r="I77" s="22"/>
      <c r="J77" s="36"/>
      <c r="K77" s="38"/>
      <c r="L77" s="22"/>
      <c r="M77" s="22"/>
      <c r="N77" s="310"/>
      <c r="O77" s="310"/>
      <c r="P77" s="310"/>
      <c r="Q77" s="309"/>
      <c r="R77" s="309"/>
      <c r="S77" s="308"/>
      <c r="T77" s="308"/>
      <c r="U77" s="307"/>
      <c r="V77" s="307"/>
      <c r="W77" s="308"/>
      <c r="X77" s="308"/>
      <c r="Y77" s="307"/>
      <c r="Z77" s="307"/>
      <c r="AA77" s="306"/>
      <c r="AB77" s="306"/>
      <c r="AC77" s="305"/>
      <c r="AD77" s="305"/>
    </row>
    <row r="78" spans="1:30" ht="24" customHeight="1">
      <c r="A78" s="35" t="s">
        <v>59</v>
      </c>
      <c r="B78" s="33" t="s">
        <v>34</v>
      </c>
      <c r="C78" s="22"/>
      <c r="D78" s="22"/>
      <c r="E78" s="22"/>
      <c r="F78" s="22"/>
      <c r="G78" s="23" t="s">
        <v>64</v>
      </c>
      <c r="H78" s="22"/>
      <c r="I78" s="22"/>
      <c r="J78" s="36"/>
      <c r="K78" s="38"/>
      <c r="L78" s="22"/>
      <c r="M78" s="22"/>
      <c r="N78" s="310"/>
      <c r="O78" s="310"/>
      <c r="P78" s="310"/>
      <c r="Q78" s="309"/>
      <c r="R78" s="309"/>
      <c r="S78" s="308"/>
      <c r="T78" s="308"/>
      <c r="U78" s="307"/>
      <c r="V78" s="307"/>
      <c r="W78" s="308"/>
      <c r="X78" s="308"/>
      <c r="Y78" s="307"/>
      <c r="Z78" s="307"/>
      <c r="AA78" s="306"/>
      <c r="AB78" s="306"/>
      <c r="AC78" s="305"/>
      <c r="AD78" s="305"/>
    </row>
    <row r="79" spans="1:30" ht="14.25" customHeight="1">
      <c r="A79" s="149" t="s">
        <v>163</v>
      </c>
      <c r="B79" s="150"/>
      <c r="C79" s="150"/>
      <c r="D79" s="150"/>
      <c r="E79" s="150"/>
      <c r="F79" s="150"/>
      <c r="G79" s="304"/>
      <c r="H79" s="130" t="s">
        <v>164</v>
      </c>
      <c r="I79" s="303" t="s">
        <v>165</v>
      </c>
      <c r="J79" s="302"/>
      <c r="K79" s="302"/>
      <c r="L79" s="302"/>
      <c r="M79" s="301"/>
      <c r="N79" s="300">
        <v>40</v>
      </c>
      <c r="O79" s="300">
        <v>84</v>
      </c>
      <c r="P79" s="300">
        <v>34</v>
      </c>
      <c r="Q79" s="300">
        <v>76</v>
      </c>
      <c r="R79" s="300">
        <v>28</v>
      </c>
      <c r="S79" s="300">
        <v>80</v>
      </c>
      <c r="T79" s="300">
        <v>24</v>
      </c>
      <c r="U79" s="300">
        <v>80</v>
      </c>
      <c r="V79" s="300">
        <v>30</v>
      </c>
      <c r="W79" s="300">
        <v>80</v>
      </c>
      <c r="X79" s="299">
        <v>22</v>
      </c>
      <c r="Y79" s="298">
        <v>80</v>
      </c>
      <c r="Z79" s="298">
        <v>26</v>
      </c>
      <c r="AA79" s="297">
        <v>80</v>
      </c>
      <c r="AB79" s="297">
        <v>24</v>
      </c>
      <c r="AC79" s="297">
        <v>80</v>
      </c>
      <c r="AD79" s="296">
        <v>30</v>
      </c>
    </row>
    <row r="80" spans="1:30" ht="14.25" customHeight="1">
      <c r="A80" s="284"/>
      <c r="B80" s="283"/>
      <c r="C80" s="283"/>
      <c r="D80" s="283"/>
      <c r="E80" s="283"/>
      <c r="F80" s="283"/>
      <c r="G80" s="282"/>
      <c r="H80" s="131"/>
      <c r="I80" s="295"/>
      <c r="J80" s="294"/>
      <c r="K80" s="294"/>
      <c r="L80" s="294"/>
      <c r="M80" s="293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1"/>
      <c r="Y80" s="290"/>
      <c r="Z80" s="290"/>
      <c r="AA80" s="289"/>
      <c r="AB80" s="289"/>
      <c r="AC80" s="289"/>
      <c r="AD80" s="288"/>
    </row>
    <row r="81" spans="1:30" ht="26.25" customHeight="1" hidden="1">
      <c r="A81" s="284"/>
      <c r="B81" s="283"/>
      <c r="C81" s="283"/>
      <c r="D81" s="283"/>
      <c r="E81" s="283"/>
      <c r="F81" s="283"/>
      <c r="G81" s="282"/>
      <c r="H81" s="131"/>
      <c r="I81" s="265"/>
      <c r="J81" s="265"/>
      <c r="K81" s="265"/>
      <c r="L81" s="265"/>
      <c r="M81" s="265"/>
      <c r="N81" s="287">
        <v>0</v>
      </c>
      <c r="O81" s="287"/>
      <c r="P81" s="286"/>
      <c r="Q81" s="286">
        <v>3</v>
      </c>
      <c r="R81" s="286"/>
      <c r="S81" s="286">
        <v>4</v>
      </c>
      <c r="T81" s="286"/>
      <c r="U81" s="286">
        <v>5</v>
      </c>
      <c r="V81" s="286"/>
      <c r="W81" s="286"/>
      <c r="X81" s="285"/>
      <c r="Y81" s="281"/>
      <c r="Z81" s="285"/>
      <c r="AA81" s="280"/>
      <c r="AB81" s="280"/>
      <c r="AC81" s="280"/>
      <c r="AD81" s="280"/>
    </row>
    <row r="82" spans="1:30" ht="24" customHeight="1" hidden="1">
      <c r="A82" s="284"/>
      <c r="B82" s="283"/>
      <c r="C82" s="283"/>
      <c r="D82" s="283"/>
      <c r="E82" s="283"/>
      <c r="F82" s="283"/>
      <c r="G82" s="282"/>
      <c r="H82" s="131"/>
      <c r="I82" s="83" t="s">
        <v>165</v>
      </c>
      <c r="J82" s="84"/>
      <c r="K82" s="84"/>
      <c r="L82" s="84"/>
      <c r="M82" s="84"/>
      <c r="N82" s="281">
        <v>2</v>
      </c>
      <c r="O82" s="281"/>
      <c r="P82" s="281"/>
      <c r="Q82" s="281">
        <v>5</v>
      </c>
      <c r="R82" s="281"/>
      <c r="S82" s="281">
        <v>2</v>
      </c>
      <c r="T82" s="281"/>
      <c r="U82" s="281">
        <v>1</v>
      </c>
      <c r="V82" s="281"/>
      <c r="W82" s="281">
        <v>5</v>
      </c>
      <c r="X82" s="281"/>
      <c r="Y82" s="281">
        <v>5</v>
      </c>
      <c r="Z82" s="281"/>
      <c r="AA82" s="280"/>
      <c r="AB82" s="280"/>
      <c r="AC82" s="280"/>
      <c r="AD82" s="280"/>
    </row>
    <row r="83" spans="1:30" ht="18" customHeight="1">
      <c r="A83" s="151" t="s">
        <v>166</v>
      </c>
      <c r="B83" s="151"/>
      <c r="C83" s="89"/>
      <c r="D83" s="89"/>
      <c r="E83" s="89"/>
      <c r="F83" s="89"/>
      <c r="G83" s="89"/>
      <c r="H83" s="131"/>
      <c r="I83" s="133" t="s">
        <v>167</v>
      </c>
      <c r="J83" s="279"/>
      <c r="K83" s="279"/>
      <c r="L83" s="279"/>
      <c r="M83" s="278"/>
      <c r="N83" s="277">
        <v>828</v>
      </c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5"/>
    </row>
    <row r="84" spans="1:30" ht="23.25" customHeight="1">
      <c r="A84" s="154" t="s">
        <v>178</v>
      </c>
      <c r="B84" s="154"/>
      <c r="C84" s="154"/>
      <c r="D84" s="154"/>
      <c r="E84" s="154"/>
      <c r="F84" s="154"/>
      <c r="G84" s="154"/>
      <c r="H84" s="131"/>
      <c r="I84" s="274" t="s">
        <v>168</v>
      </c>
      <c r="J84" s="273"/>
      <c r="K84" s="273"/>
      <c r="L84" s="273"/>
      <c r="M84" s="273"/>
      <c r="N84" s="272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0"/>
    </row>
    <row r="85" spans="1:30" ht="17.25" customHeight="1">
      <c r="A85" s="155" t="s">
        <v>169</v>
      </c>
      <c r="B85" s="156"/>
      <c r="C85" s="156"/>
      <c r="D85" s="156"/>
      <c r="E85" s="156"/>
      <c r="F85" s="156"/>
      <c r="G85" s="156"/>
      <c r="H85" s="131"/>
      <c r="I85" s="141" t="s">
        <v>170</v>
      </c>
      <c r="J85" s="142"/>
      <c r="K85" s="142"/>
      <c r="L85" s="142"/>
      <c r="M85" s="142"/>
      <c r="N85" s="266"/>
      <c r="O85" s="266">
        <v>2</v>
      </c>
      <c r="P85" s="266"/>
      <c r="Q85" s="266">
        <v>2</v>
      </c>
      <c r="R85" s="266"/>
      <c r="S85" s="266">
        <v>3</v>
      </c>
      <c r="T85" s="266"/>
      <c r="U85" s="266">
        <v>1</v>
      </c>
      <c r="V85" s="266"/>
      <c r="W85" s="266">
        <v>3</v>
      </c>
      <c r="X85" s="266"/>
      <c r="Y85" s="266">
        <v>2</v>
      </c>
      <c r="Z85" s="266"/>
      <c r="AA85" s="266">
        <v>1</v>
      </c>
      <c r="AB85" s="266"/>
      <c r="AC85" s="266">
        <v>3</v>
      </c>
      <c r="AD85" s="266"/>
    </row>
    <row r="86" spans="1:30" ht="29.25" customHeight="1">
      <c r="A86" s="135" t="s">
        <v>171</v>
      </c>
      <c r="B86" s="136"/>
      <c r="C86" s="136"/>
      <c r="D86" s="136"/>
      <c r="E86" s="136"/>
      <c r="F86" s="136"/>
      <c r="G86" s="136"/>
      <c r="H86" s="131"/>
      <c r="I86" s="269" t="s">
        <v>172</v>
      </c>
      <c r="J86" s="268"/>
      <c r="K86" s="268"/>
      <c r="L86" s="268"/>
      <c r="M86" s="267"/>
      <c r="N86" s="266"/>
      <c r="O86" s="266">
        <v>0</v>
      </c>
      <c r="P86" s="266"/>
      <c r="Q86" s="266">
        <v>3</v>
      </c>
      <c r="R86" s="266"/>
      <c r="S86" s="266">
        <v>3</v>
      </c>
      <c r="T86" s="266"/>
      <c r="U86" s="266">
        <v>4</v>
      </c>
      <c r="V86" s="266"/>
      <c r="W86" s="266">
        <v>6</v>
      </c>
      <c r="X86" s="266"/>
      <c r="Y86" s="266">
        <v>4</v>
      </c>
      <c r="Z86" s="266"/>
      <c r="AA86" s="266">
        <v>2</v>
      </c>
      <c r="AB86" s="266"/>
      <c r="AC86" s="266">
        <v>5</v>
      </c>
      <c r="AD86" s="266"/>
    </row>
    <row r="87" spans="1:30" ht="18" customHeight="1">
      <c r="A87" s="147" t="s">
        <v>173</v>
      </c>
      <c r="B87" s="148"/>
      <c r="C87" s="148"/>
      <c r="D87" s="148"/>
      <c r="E87" s="148"/>
      <c r="F87" s="148"/>
      <c r="G87" s="148"/>
      <c r="H87" s="131"/>
      <c r="I87" s="133" t="s">
        <v>174</v>
      </c>
      <c r="J87" s="134"/>
      <c r="K87" s="134"/>
      <c r="L87" s="134"/>
      <c r="M87" s="134"/>
      <c r="N87" s="266"/>
      <c r="O87" s="266">
        <v>3</v>
      </c>
      <c r="P87" s="266"/>
      <c r="Q87" s="266">
        <v>4</v>
      </c>
      <c r="R87" s="266"/>
      <c r="S87" s="266">
        <v>0</v>
      </c>
      <c r="T87" s="266"/>
      <c r="U87" s="266">
        <v>1</v>
      </c>
      <c r="V87" s="266"/>
      <c r="W87" s="266">
        <v>0</v>
      </c>
      <c r="X87" s="266"/>
      <c r="Y87" s="266">
        <v>0</v>
      </c>
      <c r="Z87" s="266"/>
      <c r="AA87" s="266">
        <v>0</v>
      </c>
      <c r="AB87" s="266"/>
      <c r="AC87" s="266">
        <v>0</v>
      </c>
      <c r="AD87" s="266"/>
    </row>
    <row r="88" spans="1:30" ht="13.5" customHeight="1">
      <c r="A88" s="87"/>
      <c r="B88" s="88"/>
      <c r="C88" s="129"/>
      <c r="D88" s="129"/>
      <c r="E88" s="129"/>
      <c r="F88" s="129"/>
      <c r="G88" s="129"/>
      <c r="H88" s="132"/>
      <c r="I88" s="85" t="s">
        <v>175</v>
      </c>
      <c r="J88" s="86"/>
      <c r="K88" s="86"/>
      <c r="L88" s="86"/>
      <c r="M88" s="86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</row>
    <row r="89" spans="1:13" ht="12.75">
      <c r="A89" s="4"/>
      <c r="B89" s="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2.75">
      <c r="A90" s="4"/>
      <c r="B90" s="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2.75">
      <c r="A91" s="4"/>
      <c r="B91" s="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2.75">
      <c r="A92" s="4"/>
      <c r="B92" s="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2.75">
      <c r="A93" s="4"/>
      <c r="B93" s="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2.75">
      <c r="A94" s="7"/>
      <c r="B94" s="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2.7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4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7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4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2.75">
      <c r="A99" s="8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2.75">
      <c r="A100" s="4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>
      <c r="A101" s="4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>
      <c r="A102" s="4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4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>
      <c r="A104" s="4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4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>
      <c r="A106" s="9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>
      <c r="A107" s="7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>
      <c r="A108" s="7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>
      <c r="A109" s="10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>
      <c r="A110" s="10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>
      <c r="A111" s="10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10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10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>
      <c r="A114" s="10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>
      <c r="A115" s="10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>
      <c r="A116" s="10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>
      <c r="A117" s="10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>
      <c r="A118" s="10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10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2.75">
      <c r="A120" s="10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2.75">
      <c r="A121" s="10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2.75">
      <c r="A122" s="10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2.75">
      <c r="A123" s="10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2.75">
      <c r="A124" s="10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2.75">
      <c r="A125" s="10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2.75">
      <c r="A126" s="10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2.75">
      <c r="A127" s="10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2.75">
      <c r="A128" s="10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2.75">
      <c r="A129" s="10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2.75">
      <c r="A130" s="10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2.75">
      <c r="A131" s="10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2.75">
      <c r="A132" s="10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2.75">
      <c r="A133" s="10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2.75">
      <c r="A134" s="10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2.75">
      <c r="A135" s="10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2.75">
      <c r="A136" s="10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>
      <c r="A137" s="10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>
      <c r="A138" s="10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2.75">
      <c r="A139" s="10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2.75">
      <c r="A140" s="10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2.75">
      <c r="A141" s="10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2.75">
      <c r="A142" s="10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2.75">
      <c r="A143" s="10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2.75">
      <c r="A144" s="10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2.75">
      <c r="A145" s="10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2.75">
      <c r="A146" s="10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2.75">
      <c r="A147" s="10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2.75">
      <c r="A148" s="10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10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10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10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10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10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10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10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10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10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10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10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10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10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10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10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10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10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10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10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10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10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10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10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10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10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10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10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10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10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10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10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10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10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10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10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10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10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10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10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10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10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10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10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10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10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10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10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10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10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10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10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10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2.75">
      <c r="A201" s="10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2.75">
      <c r="A202" s="10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12.75">
      <c r="A203" s="10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12.75">
      <c r="A204" s="10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12.75">
      <c r="A205" s="10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12.75">
      <c r="A206" s="10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12.75">
      <c r="A207" s="10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12.75">
      <c r="A208" s="10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12.75">
      <c r="A209" s="10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12.75">
      <c r="A210" s="10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 ht="12.75">
      <c r="A211" s="10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1:13" ht="12.75">
      <c r="A212" s="10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2.75">
      <c r="A213" s="10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12.75">
      <c r="A214" s="10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3" ht="12.75">
      <c r="A215" s="10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12.75">
      <c r="A216" s="10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3" ht="12.75">
      <c r="A217" s="10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ht="12.75">
      <c r="A218" s="10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1:13" ht="12.75">
      <c r="A219" s="10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1:13" ht="12.75">
      <c r="A220" s="10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13" ht="12.75">
      <c r="A221" s="10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13" ht="12.75">
      <c r="A222" s="10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13" ht="12.75">
      <c r="A223" s="10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1:13" ht="12.75">
      <c r="A224" s="10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13" ht="12.75">
      <c r="A225" s="10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13" ht="12.75">
      <c r="A226" s="10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13" ht="12.75">
      <c r="A227" s="10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1:13" ht="12.75">
      <c r="A228" s="10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13" ht="12.75">
      <c r="A229" s="10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12.75">
      <c r="A230" s="10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ht="12.75">
      <c r="A231" s="10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1:13" ht="12.75">
      <c r="A232" s="10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13" ht="12.75">
      <c r="A233" s="10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1:13" ht="12.75">
      <c r="A234" s="10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ht="12.75">
      <c r="A235" s="10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13" ht="12.75">
      <c r="A236" s="10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12.75">
      <c r="A237" s="10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1:13" ht="12.75">
      <c r="A238" s="10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ht="12.75">
      <c r="A239" s="10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1:13" ht="12.75">
      <c r="A240" s="10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ht="12.75">
      <c r="A241" s="10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 ht="12.75">
      <c r="A242" s="10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ht="12.75">
      <c r="A243" s="10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1:13" ht="12.75">
      <c r="A244" s="10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ht="12.75">
      <c r="A245" s="10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 ht="12.75">
      <c r="A246" s="10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ht="12.75">
      <c r="A247" s="10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12.75">
      <c r="A248" s="10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ht="12.75">
      <c r="A249" s="11"/>
      <c r="B249" s="12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1:13" ht="12.75">
      <c r="A250" s="11"/>
      <c r="B250" s="12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 ht="12.75">
      <c r="A251" s="11"/>
      <c r="B251" s="12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1:13" ht="12.75">
      <c r="A252" s="11"/>
      <c r="B252" s="12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 ht="12.75">
      <c r="A253" s="11"/>
      <c r="B253" s="12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 ht="12.75">
      <c r="A254" s="11"/>
      <c r="B254" s="12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1:13" ht="12.75">
      <c r="A255" s="11"/>
      <c r="B255" s="12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1:13" ht="12.75">
      <c r="A256" s="11"/>
      <c r="B256" s="12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13" ht="12.75">
      <c r="A257" s="11"/>
      <c r="B257" s="12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13" ht="12.75">
      <c r="A258" s="11"/>
      <c r="B258" s="12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13" ht="12.75">
      <c r="A259" s="11"/>
      <c r="B259" s="12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 ht="12.75">
      <c r="A260" s="11"/>
      <c r="B260" s="12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 ht="12.75">
      <c r="A261" s="11"/>
      <c r="B261" s="12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1:13" ht="12.75">
      <c r="A262" s="11"/>
      <c r="B262" s="12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1:13" ht="12.75">
      <c r="A263" s="11"/>
      <c r="B263" s="12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1:13" ht="12.75">
      <c r="A264" s="11"/>
      <c r="B264" s="12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1:13" ht="12.75">
      <c r="A265" s="11"/>
      <c r="B265" s="12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1:13" ht="12.75">
      <c r="A266" s="11"/>
      <c r="B266" s="12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13" ht="12.75">
      <c r="A267" s="11"/>
      <c r="B267" s="12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1:13" ht="12.75">
      <c r="A268" s="11"/>
      <c r="B268" s="12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1:13" ht="12.75">
      <c r="A269" s="11"/>
      <c r="B269" s="12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1:13" ht="12.75">
      <c r="A270" s="11"/>
      <c r="B270" s="12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13" ht="12.75">
      <c r="A271" s="11"/>
      <c r="B271" s="12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13" ht="12.75">
      <c r="A272" s="11"/>
      <c r="B272" s="12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1:13" ht="12.75">
      <c r="A273" s="11"/>
      <c r="B273" s="12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1:13" ht="12.75">
      <c r="A274" s="11"/>
      <c r="B274" s="12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1:13" ht="12.75">
      <c r="A275" s="11"/>
      <c r="B275" s="12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1:13" ht="12.75">
      <c r="A276" s="11"/>
      <c r="B276" s="12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1:13" ht="12.75">
      <c r="A277" s="11"/>
      <c r="B277" s="12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1:13" ht="12.75">
      <c r="A278" s="11"/>
      <c r="B278" s="12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1:13" ht="12.75">
      <c r="A279" s="11"/>
      <c r="B279" s="12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1:13" ht="12.75">
      <c r="A280" s="11"/>
      <c r="B280" s="12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1:13" ht="12.75">
      <c r="A281" s="11"/>
      <c r="B281" s="12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1:13" ht="12.75">
      <c r="A282" s="11"/>
      <c r="B282" s="12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1:13" ht="12.75">
      <c r="A283" s="11"/>
      <c r="B283" s="12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1:13" ht="12.75">
      <c r="A284" s="11"/>
      <c r="B284" s="12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1:13" ht="12.75">
      <c r="A285" s="11"/>
      <c r="B285" s="12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1:13" ht="12.75">
      <c r="A286" s="11"/>
      <c r="B286" s="12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1:13" ht="12.75">
      <c r="A287" s="11"/>
      <c r="B287" s="12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13" ht="12.75">
      <c r="A288" s="11"/>
      <c r="B288" s="12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1:13" ht="12.75">
      <c r="A289" s="11"/>
      <c r="B289" s="12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1:13" ht="12.75">
      <c r="A290" s="11"/>
      <c r="B290" s="12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1:13" ht="12.75">
      <c r="A291" s="11"/>
      <c r="B291" s="12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1:13" ht="12.75">
      <c r="A292" s="11"/>
      <c r="B292" s="12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1:13" ht="12.75">
      <c r="A293" s="11"/>
      <c r="B293" s="12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1:13" ht="12.75">
      <c r="A294" s="11"/>
      <c r="B294" s="12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1:13" ht="12.75">
      <c r="A295" s="11"/>
      <c r="B295" s="12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1:13" ht="12.75">
      <c r="A296" s="11"/>
      <c r="B296" s="12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13" ht="12.75">
      <c r="A297" s="11"/>
      <c r="B297" s="12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1:13" ht="12.75">
      <c r="A298" s="11"/>
      <c r="B298" s="12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13" ht="12.75">
      <c r="A299" s="11"/>
      <c r="B299" s="12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1:13" ht="12.75">
      <c r="A300" s="11"/>
      <c r="B300" s="12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2.75">
      <c r="A301" s="11"/>
      <c r="B301" s="12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12.75">
      <c r="A302" s="11"/>
      <c r="B302" s="12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2.75">
      <c r="A303" s="11"/>
      <c r="B303" s="12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12.75">
      <c r="A304" s="11"/>
      <c r="B304" s="12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2.75">
      <c r="A305" s="11"/>
      <c r="B305" s="12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12.75">
      <c r="A306" s="11"/>
      <c r="B306" s="12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2.75">
      <c r="A307" s="11"/>
      <c r="B307" s="12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2.75">
      <c r="A308" s="11"/>
      <c r="B308" s="12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2.75">
      <c r="A309" s="11"/>
      <c r="B309" s="12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2.75">
      <c r="A310" s="11"/>
      <c r="B310" s="12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2.75">
      <c r="A311" s="11"/>
      <c r="B311" s="12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2.75">
      <c r="A312" s="11"/>
      <c r="B312" s="12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2.75">
      <c r="A313" s="11"/>
      <c r="B313" s="12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2.75">
      <c r="A314" s="11"/>
      <c r="B314" s="12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2.75">
      <c r="A315" s="11"/>
      <c r="B315" s="12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2.75">
      <c r="A316" s="11"/>
      <c r="B316" s="12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2.75">
      <c r="A317" s="11"/>
      <c r="B317" s="12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2.75">
      <c r="A318" s="11"/>
      <c r="B318" s="12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2.75">
      <c r="A319" s="11"/>
      <c r="B319" s="12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2.75">
      <c r="A320" s="11"/>
      <c r="B320" s="12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2.75">
      <c r="A321" s="11"/>
      <c r="B321" s="12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2.75">
      <c r="A322" s="11"/>
      <c r="B322" s="12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2.75">
      <c r="A323" s="11"/>
      <c r="B323" s="12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2.75">
      <c r="A324" s="11"/>
      <c r="B324" s="12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2.75">
      <c r="A325" s="11"/>
      <c r="B325" s="12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2.75">
      <c r="A326" s="11"/>
      <c r="B326" s="12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2.75">
      <c r="A327" s="11"/>
      <c r="B327" s="12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2.75">
      <c r="A328" s="11"/>
      <c r="B328" s="12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2.75">
      <c r="A329" s="11"/>
      <c r="B329" s="12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2.75">
      <c r="A330" s="11"/>
      <c r="B330" s="12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2.75">
      <c r="A331" s="11"/>
      <c r="B331" s="12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2.75">
      <c r="A332" s="11"/>
      <c r="B332" s="12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2.75">
      <c r="A333" s="11"/>
      <c r="B333" s="12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2.75">
      <c r="A334" s="11"/>
      <c r="B334" s="12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2.75">
      <c r="A335" s="11"/>
      <c r="B335" s="12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2.75">
      <c r="A336" s="11"/>
      <c r="B336" s="12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2.75">
      <c r="A337" s="11"/>
      <c r="B337" s="12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2.75">
      <c r="A338" s="11"/>
      <c r="B338" s="12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2.75">
      <c r="A339" s="11"/>
      <c r="B339" s="12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2.75">
      <c r="A340" s="11"/>
      <c r="B340" s="12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2.75">
      <c r="A341" s="11"/>
      <c r="B341" s="12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2.75">
      <c r="A342" s="11"/>
      <c r="B342" s="12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2.75">
      <c r="A343" s="11"/>
      <c r="B343" s="12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2.75">
      <c r="A344" s="11"/>
      <c r="B344" s="12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2.75">
      <c r="A345" s="11"/>
      <c r="B345" s="12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2.75">
      <c r="A346" s="11"/>
      <c r="B346" s="12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2.75">
      <c r="A347" s="11"/>
      <c r="B347" s="12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2.75">
      <c r="A348" s="11"/>
      <c r="B348" s="12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2.75">
      <c r="A349" s="11"/>
      <c r="B349" s="12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2.75">
      <c r="A350" s="11"/>
      <c r="B350" s="12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2.75">
      <c r="A351" s="11"/>
      <c r="B351" s="12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2.75">
      <c r="A352" s="11"/>
      <c r="B352" s="12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2.75">
      <c r="A353" s="11"/>
      <c r="B353" s="12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2.75">
      <c r="A354" s="11"/>
      <c r="B354" s="12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2.75">
      <c r="A355" s="11"/>
      <c r="B355" s="12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2.75">
      <c r="A356" s="11"/>
      <c r="B356" s="12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2.75">
      <c r="A357" s="11"/>
      <c r="B357" s="12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1:13" ht="12.75">
      <c r="A358" s="11"/>
      <c r="B358" s="12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1:13" ht="12.75">
      <c r="A359" s="11"/>
      <c r="B359" s="12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1:13" ht="12.75">
      <c r="A360" s="11"/>
      <c r="B360" s="12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1:13" ht="12.75">
      <c r="A361" s="11"/>
      <c r="B361" s="12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1:13" ht="12.75">
      <c r="A362" s="11"/>
      <c r="B362" s="12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1:13" ht="12.75">
      <c r="A363" s="11"/>
      <c r="B363" s="12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1:13" ht="12.75">
      <c r="A364" s="11"/>
      <c r="B364" s="12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1:13" ht="12.75">
      <c r="A365" s="11"/>
      <c r="B365" s="12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1:13" ht="12.75">
      <c r="A366" s="11"/>
      <c r="B366" s="12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1:13" ht="12.75">
      <c r="A367" s="11"/>
      <c r="B367" s="12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1:13" ht="12.75">
      <c r="A368" s="11"/>
      <c r="B368" s="12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1:13" ht="12.75">
      <c r="A369" s="11"/>
      <c r="B369" s="12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1:13" ht="12.75">
      <c r="A370" s="11"/>
      <c r="B370" s="12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1:13" ht="12.75">
      <c r="A371" s="11"/>
      <c r="B371" s="1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1:13" ht="12.75">
      <c r="A372" s="11"/>
      <c r="B372" s="1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1:13" ht="12.75">
      <c r="A373" s="11"/>
      <c r="B373" s="12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1:13" ht="12.75">
      <c r="A374" s="11"/>
      <c r="B374" s="12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1:13" ht="12.75">
      <c r="A375" s="11"/>
      <c r="B375" s="12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1:13" ht="12.75">
      <c r="A376" s="11"/>
      <c r="B376" s="12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1:13" ht="12.75">
      <c r="A377" s="11"/>
      <c r="B377" s="12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1:13" ht="12.75">
      <c r="A378" s="11"/>
      <c r="B378" s="12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1:13" ht="12.75">
      <c r="A379" s="11"/>
      <c r="B379" s="12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1:13" ht="12.75">
      <c r="A380" s="11"/>
      <c r="B380" s="12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1:13" ht="12.75">
      <c r="A381" s="11"/>
      <c r="B381" s="12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1:13" ht="12.75">
      <c r="A382" s="11"/>
      <c r="B382" s="12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1:13" ht="12.75">
      <c r="A383" s="11"/>
      <c r="B383" s="12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</sheetData>
  <sheetProtection/>
  <mergeCells count="87">
    <mergeCell ref="O79:O80"/>
    <mergeCell ref="AC6:AC7"/>
    <mergeCell ref="AC5:AD5"/>
    <mergeCell ref="Q6:Q7"/>
    <mergeCell ref="Y6:Y7"/>
    <mergeCell ref="E64:E65"/>
    <mergeCell ref="W6:W7"/>
    <mergeCell ref="N83:AD84"/>
    <mergeCell ref="R79:R80"/>
    <mergeCell ref="S79:S80"/>
    <mergeCell ref="T79:T80"/>
    <mergeCell ref="V79:V80"/>
    <mergeCell ref="AC79:AC80"/>
    <mergeCell ref="AD79:AD80"/>
    <mergeCell ref="Z79:Z80"/>
    <mergeCell ref="AA79:AA80"/>
    <mergeCell ref="AB79:AB80"/>
    <mergeCell ref="W60:W61"/>
    <mergeCell ref="Y5:Z5"/>
    <mergeCell ref="S5:T5"/>
    <mergeCell ref="AA5:AB5"/>
    <mergeCell ref="W5:X5"/>
    <mergeCell ref="N79:N80"/>
    <mergeCell ref="P79:P80"/>
    <mergeCell ref="Q79:Q80"/>
    <mergeCell ref="S6:S7"/>
    <mergeCell ref="U6:U7"/>
    <mergeCell ref="Q5:R5"/>
    <mergeCell ref="Y4:Z4"/>
    <mergeCell ref="S4:T4"/>
    <mergeCell ref="I79:M80"/>
    <mergeCell ref="W79:W80"/>
    <mergeCell ref="X79:X80"/>
    <mergeCell ref="Y79:Y80"/>
    <mergeCell ref="U79:U80"/>
    <mergeCell ref="Q4:R4"/>
    <mergeCell ref="U4:V4"/>
    <mergeCell ref="W4:X4"/>
    <mergeCell ref="I84:M84"/>
    <mergeCell ref="A84:G84"/>
    <mergeCell ref="B2:B7"/>
    <mergeCell ref="C4:C7"/>
    <mergeCell ref="G2:H6"/>
    <mergeCell ref="AC4:AD4"/>
    <mergeCell ref="C2:F3"/>
    <mergeCell ref="F4:F7"/>
    <mergeCell ref="AA4:AB4"/>
    <mergeCell ref="AA6:AA7"/>
    <mergeCell ref="N6:N7"/>
    <mergeCell ref="N5:P5"/>
    <mergeCell ref="L4:M6"/>
    <mergeCell ref="E48:E49"/>
    <mergeCell ref="C24:C25"/>
    <mergeCell ref="J4:K6"/>
    <mergeCell ref="D4:D7"/>
    <mergeCell ref="I2:I7"/>
    <mergeCell ref="O6:O7"/>
    <mergeCell ref="A85:G85"/>
    <mergeCell ref="N2:AD2"/>
    <mergeCell ref="N3:R3"/>
    <mergeCell ref="S3:V3"/>
    <mergeCell ref="W3:Z3"/>
    <mergeCell ref="AA3:AD3"/>
    <mergeCell ref="N4:P4"/>
    <mergeCell ref="E37:E38"/>
    <mergeCell ref="A2:A7"/>
    <mergeCell ref="E56:E57"/>
    <mergeCell ref="E66:E67"/>
    <mergeCell ref="A86:G86"/>
    <mergeCell ref="A79:G82"/>
    <mergeCell ref="H79:H88"/>
    <mergeCell ref="A87:G87"/>
    <mergeCell ref="I85:M85"/>
    <mergeCell ref="I83:M83"/>
    <mergeCell ref="A83:B83"/>
    <mergeCell ref="C88:G88"/>
    <mergeCell ref="I87:M87"/>
    <mergeCell ref="I86:M86"/>
    <mergeCell ref="A1:AD1"/>
    <mergeCell ref="J2:M3"/>
    <mergeCell ref="E4:E7"/>
    <mergeCell ref="H72:H73"/>
    <mergeCell ref="K72:K73"/>
    <mergeCell ref="U5:V5"/>
    <mergeCell ref="G72:G73"/>
    <mergeCell ref="J72:J73"/>
    <mergeCell ref="E60:E61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cab37</dc:creator>
  <cp:keywords/>
  <dc:description/>
  <cp:lastModifiedBy>КарповаНД</cp:lastModifiedBy>
  <cp:lastPrinted>2017-07-06T04:08:29Z</cp:lastPrinted>
  <dcterms:created xsi:type="dcterms:W3CDTF">2009-03-13T02:39:27Z</dcterms:created>
  <dcterms:modified xsi:type="dcterms:W3CDTF">2018-02-26T05:02:41Z</dcterms:modified>
  <cp:category/>
  <cp:version/>
  <cp:contentType/>
  <cp:contentStatus/>
</cp:coreProperties>
</file>