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9240" activeTab="0"/>
  </bookViews>
  <sheets>
    <sheet name="Учебный план очной формы" sheetId="1" r:id="rId1"/>
    <sheet name="График СРС" sheetId="2" r:id="rId2"/>
    <sheet name="Вариативная часть ОПОП " sheetId="3" r:id="rId3"/>
    <sheet name="Промежуточная аттестация" sheetId="4" r:id="rId4"/>
  </sheets>
  <definedNames/>
  <calcPr fullCalcOnLoad="1"/>
</workbook>
</file>

<file path=xl/sharedStrings.xml><?xml version="1.0" encoding="utf-8"?>
<sst xmlns="http://schemas.openxmlformats.org/spreadsheetml/2006/main" count="412" uniqueCount="224">
  <si>
    <t>Всего</t>
  </si>
  <si>
    <t>Индекс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</si>
  <si>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</si>
  <si>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</si>
  <si>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</si>
  <si>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</si>
  <si>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</si>
  <si>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</si>
  <si>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</si>
  <si>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</si>
  <si>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</si>
  <si>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</si>
  <si>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</si>
  <si>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</si>
  <si>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</si>
  <si>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Математика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</si>
  <si>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</si>
  <si>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</si>
  <si>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</si>
  <si>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</si>
  <si>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</si>
  <si>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</si>
  <si>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</si>
  <si>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</si>
  <si>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</si>
  <si>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</si>
  <si>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</si>
  <si>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</si>
  <si>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</si>
  <si>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</si>
  <si>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</si>
  <si>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П.00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</si>
  <si>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</si>
  <si>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</si>
  <si>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</si>
  <si>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</si>
  <si>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</si>
  <si>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</si>
  <si>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</si>
  <si>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</si>
  <si>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</si>
  <si>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</si>
  <si>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 xml:space="preserve">Учебная практика 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</si>
  <si>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</si>
  <si>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</si>
  <si>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</si>
  <si>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</si>
  <si>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</si>
  <si>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</si>
  <si>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>6 нед.</t>
  </si>
  <si>
    <t>4 нед.</t>
  </si>
  <si>
    <t>2 нед.</t>
  </si>
  <si>
    <t>МДК.02.01</t>
  </si>
  <si>
    <t>теоретич</t>
  </si>
  <si>
    <t>всего</t>
  </si>
  <si>
    <t xml:space="preserve">в том числе </t>
  </si>
  <si>
    <t>4 нед</t>
  </si>
  <si>
    <t>6 нед</t>
  </si>
  <si>
    <t>2 нед</t>
  </si>
  <si>
    <t>ФГОС СПО</t>
  </si>
  <si>
    <t>Фактически</t>
  </si>
  <si>
    <t>МДК.01.02</t>
  </si>
  <si>
    <t>ПМ.01</t>
  </si>
  <si>
    <t>УП.01</t>
  </si>
  <si>
    <t>ПП.01</t>
  </si>
  <si>
    <t xml:space="preserve">Производственная практика (по профилю специальности) </t>
  </si>
  <si>
    <t>ПМ.02</t>
  </si>
  <si>
    <t>УП.02</t>
  </si>
  <si>
    <t>ПП.02</t>
  </si>
  <si>
    <t>ПМ.03</t>
  </si>
  <si>
    <t>УП.03</t>
  </si>
  <si>
    <t>ПП.03</t>
  </si>
  <si>
    <t>ОП.06</t>
  </si>
  <si>
    <t>17нед</t>
  </si>
  <si>
    <t>1д</t>
  </si>
  <si>
    <t>Физическая культура</t>
  </si>
  <si>
    <t xml:space="preserve">Информатика </t>
  </si>
  <si>
    <t>ЕН.03</t>
  </si>
  <si>
    <t>Экологические основы природопользования</t>
  </si>
  <si>
    <t>Экономическая теория</t>
  </si>
  <si>
    <t>Экономика оргнаизации</t>
  </si>
  <si>
    <t>Менеджемент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</si>
  <si>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</si>
  <si>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</si>
  <si>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</si>
  <si>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ОП. 07</t>
  </si>
  <si>
    <t>Управление персоналом</t>
  </si>
  <si>
    <t>ОП.08</t>
  </si>
  <si>
    <t>ОП.09</t>
  </si>
  <si>
    <t>Организация документационного обеспечения управления и функционирования организации</t>
  </si>
  <si>
    <t>Документационное обеспечение управления</t>
  </si>
  <si>
    <t>Правовое регулирование управленческой деятельности</t>
  </si>
  <si>
    <t>МДК.1.03</t>
  </si>
  <si>
    <t>Организация секретарского обслуживания</t>
  </si>
  <si>
    <t>Организация архивной  и справочно-информационной работы по документам организации</t>
  </si>
  <si>
    <t>Организация и нормативно-правовые основы архивного дела</t>
  </si>
  <si>
    <t>МДК.02.02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</si>
  <si>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</si>
  <si>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</si>
  <si>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</si>
  <si>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Обеспечение сохранности документов</t>
  </si>
  <si>
    <t>МДК.02.04</t>
  </si>
  <si>
    <t>Выполнение работ по одной или нескольким профессиям рабочих, должностям служащих</t>
  </si>
  <si>
    <t>3 нед.</t>
  </si>
  <si>
    <t>3 нед</t>
  </si>
  <si>
    <t>20 нед</t>
  </si>
  <si>
    <t>14 нед</t>
  </si>
  <si>
    <t>12 нед.</t>
  </si>
  <si>
    <t>Русский язык и культура речи</t>
  </si>
  <si>
    <t>Компьютерная обработка и редактирование служебных документов</t>
  </si>
  <si>
    <t>Технические средства управления в офисе</t>
  </si>
  <si>
    <t>3д</t>
  </si>
  <si>
    <t>4д</t>
  </si>
  <si>
    <t>Основы учебно-исследовательской деятельности</t>
  </si>
  <si>
    <t>ЕН.05*</t>
  </si>
  <si>
    <t>ЕН.04*</t>
  </si>
  <si>
    <t>ОП.10*</t>
  </si>
  <si>
    <t>Математический и общий естественнонаучный учебный  цикл</t>
  </si>
  <si>
    <t>Общий гуманитарный и социально-экономический учебный  цикл</t>
  </si>
  <si>
    <t>Профессиональный учебный  цикл</t>
  </si>
  <si>
    <t>курсовая работа</t>
  </si>
  <si>
    <t xml:space="preserve">Наименование   учебных циклов, дисциплин, модулей, междисциплинарных курсов, практик </t>
  </si>
  <si>
    <t>Распределение по семестрам форм промежуточной атттестации</t>
  </si>
  <si>
    <t xml:space="preserve">1д </t>
  </si>
  <si>
    <t>Консультации на учебную группу по 4 час. на одного обучающегося на каждый учебный год  (всего 100 час.)</t>
  </si>
  <si>
    <t xml:space="preserve">ВСЕГО </t>
  </si>
  <si>
    <t>часов на дисциплины  и МДК</t>
  </si>
  <si>
    <t>Государственная итоговая  аттестация</t>
  </si>
  <si>
    <t xml:space="preserve">учебной практики </t>
  </si>
  <si>
    <t>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</si>
  <si>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</si>
  <si>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</si>
  <si>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</si>
  <si>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</si>
  <si>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>Наименование дисциплины, междисциплинарного курса</t>
  </si>
  <si>
    <t>Самостоятельная учебная нагрузка студента по учебному плану</t>
  </si>
  <si>
    <t>3 сем</t>
  </si>
  <si>
    <t>4 сем</t>
  </si>
  <si>
    <t>Общий гуманитарный и социально-экономический цикл</t>
  </si>
  <si>
    <t>Математические и общие естественнонаучные дисциплины</t>
  </si>
  <si>
    <t>Профессиональный цикл</t>
  </si>
  <si>
    <t>Всего часов СРС обязательной и вариативной части  по циклам ОПОП</t>
  </si>
  <si>
    <t>Всего часов теоретического обучения  по циклам ОПОП  из них:</t>
  </si>
  <si>
    <t>обязательная часть циклов ОПОП</t>
  </si>
  <si>
    <t>вариативная часть циклов ОПОП</t>
  </si>
  <si>
    <t>УП.00</t>
  </si>
  <si>
    <t>ПП.00</t>
  </si>
  <si>
    <t>ПДП.00</t>
  </si>
  <si>
    <t xml:space="preserve">Производственная практика (преддипломная) </t>
  </si>
  <si>
    <t>4нед.</t>
  </si>
  <si>
    <t>Всего часов по циклам ОПОП включая практику в том числе:</t>
  </si>
  <si>
    <t>17 нед</t>
  </si>
  <si>
    <t>ОГСЭ.05*</t>
  </si>
  <si>
    <t xml:space="preserve">Итого в неделю </t>
  </si>
  <si>
    <t>Максимальная учебная нагрузка</t>
  </si>
  <si>
    <t>Распеределение часов  обязательной и вариативной части  циклов ОПОП</t>
  </si>
  <si>
    <t>Обязательная часть  циклов ОПОП</t>
  </si>
  <si>
    <t>Вариативная  часть  циклов ОПОП</t>
  </si>
  <si>
    <t>аудиторная учебная нагрузка</t>
  </si>
  <si>
    <t xml:space="preserve"> самостоятельная учебная нагрузка</t>
  </si>
  <si>
    <t>самостоятельная  учебная нагрузка</t>
  </si>
  <si>
    <t>Всего часов обучения обязательной и вариативной части  циклов ОПОП</t>
  </si>
  <si>
    <t xml:space="preserve">№ семестра </t>
  </si>
  <si>
    <t>Зачеты</t>
  </si>
  <si>
    <t>Диференцированные  зачеты</t>
  </si>
  <si>
    <t xml:space="preserve">Экзамены </t>
  </si>
  <si>
    <t>Курсовая работа</t>
  </si>
  <si>
    <t xml:space="preserve">Количество дней на промежуточную аттестацию </t>
  </si>
  <si>
    <t>Объем в неделях</t>
  </si>
  <si>
    <t>Срок проведения</t>
  </si>
  <si>
    <t>1 семестр</t>
  </si>
  <si>
    <t>экзаменационная сессия</t>
  </si>
  <si>
    <t xml:space="preserve">2 семестр </t>
  </si>
  <si>
    <t>3 семестр</t>
  </si>
  <si>
    <t>4 семестр</t>
  </si>
  <si>
    <t xml:space="preserve">3 неделя марта </t>
  </si>
  <si>
    <t>4дк</t>
  </si>
  <si>
    <t>4 неделя ноября</t>
  </si>
  <si>
    <t>1,2,3,4д</t>
  </si>
  <si>
    <t>2,3,4д</t>
  </si>
  <si>
    <t>Экономика организации</t>
  </si>
  <si>
    <t>ОГСЭ.01 Основы философии ( 61 час.)</t>
  </si>
  <si>
    <t>ОГСЭ.03. Иностранный язык (92 час.)</t>
  </si>
  <si>
    <t>ОГСЭ.03. Иностранный язык (40 час.)</t>
  </si>
  <si>
    <t>ОГСЭ.03. Иностранный язык (26 час.)</t>
  </si>
  <si>
    <t>ОГСЭ.05* Русский язык и культура речи (101 час.)</t>
  </si>
  <si>
    <t>ЕН.01 Математика (106 час.)</t>
  </si>
  <si>
    <t>ЕН.02 Информатика  (77 час.)</t>
  </si>
  <si>
    <t>ЕН.04 * Компьютерная обработка и редактирование служебных документов      ЕН.05 * Технические средства управления в офисе (306 час.)</t>
  </si>
  <si>
    <t>ОП.01Экономическая теория, ОП.02Экономика оргнаизации (комплексный) (192 час.)</t>
  </si>
  <si>
    <t>ОП.03. Менеджемент (105 час.)</t>
  </si>
  <si>
    <t>ОП.04. Государственная и муниципальная служба(76 час.)</t>
  </si>
  <si>
    <t>ОП.05 Иностранный язык (профессиональный) (102 час.)</t>
  </si>
  <si>
    <t xml:space="preserve">ОП.06 Профессиональная этика и психология делового общения (120 час.) </t>
  </si>
  <si>
    <t>ОП.07 Управление персоналом    (144 час.)</t>
  </si>
  <si>
    <t>ОП.08 Правовое обеспечение профессиональной деятельности (90 час.)</t>
  </si>
  <si>
    <t>ОП.09 Безопасность жизнедеятельности (111 час.)</t>
  </si>
  <si>
    <t>МДК.01.01 Документационное обеспечение управления (85  час.)</t>
  </si>
  <si>
    <t>МДК.01.01 Документационное обеспечение управления (38 час.)</t>
  </si>
  <si>
    <t>МДК.01.01 Документационное обеспечение управления (158 час.)</t>
  </si>
  <si>
    <t>МДК.01.02 Правовое регулирование управленческой деятельности (108 час.)</t>
  </si>
  <si>
    <t>МДК.01.03 Организация секретарского обслуживания (108 час.)</t>
  </si>
  <si>
    <t>МДК.02.01Организация и нормативно-правовые основы архивного дела, МДК.02.02 Государственные, муниципальные архивы и архивы организаций (комплексный) (360 час.)</t>
  </si>
  <si>
    <t>МДК.02.03. Методика и практика архивоведения (168 час.)</t>
  </si>
  <si>
    <t>МДК.02.04. Обеспечение сохранности документов (105 час.)</t>
  </si>
  <si>
    <t>ПМ.03 Выполнение работ по одной или нескольким профессиям рабочих, должностям служащих (108/ 26час.)</t>
  </si>
  <si>
    <t>ОП.10* Основы учебно-исследовательской деятельности          (51 час.)</t>
  </si>
  <si>
    <t>ЕН. 03 Экологические основы природопользования                                  (51 час.)</t>
  </si>
  <si>
    <t>УП.02 Учебная практика, ПП.02 Производственная практика (по профилю специальности)  (72 час.)</t>
  </si>
  <si>
    <t>ПМ.02 Организация архивной  и справочно-информационной работы по документам организации (705 час.)</t>
  </si>
  <si>
    <t>УП.01, УП.03  Учебная практика, ПП.01,ПП.03  Производственная практика (по профилю специальности) (комплексный) (144 час.)</t>
  </si>
  <si>
    <t>ПМ.01 Организация документационного обеспечения управления и функционирования организации (615 час.)</t>
  </si>
  <si>
    <t xml:space="preserve"> ОГСЭ.02 История (61 чс.)</t>
  </si>
  <si>
    <t>ОГСЭ.04. Физкультура           (68  час.)</t>
  </si>
  <si>
    <t>ОГСЭ.04. Физкультура ( 80 час.)</t>
  </si>
  <si>
    <t>ОГСЭ.04. Физкультура (56  час.)</t>
  </si>
  <si>
    <t>ОГСЭ.04. Физкультура (48 час.)</t>
  </si>
  <si>
    <t xml:space="preserve">1.1 Подготовка   ВКР с 18 мая   по  14 июня   ( 4 нед.)     
1.2 Защита  ВКР    с 15 июня по 28 июня  (2 нед.)     
</t>
  </si>
  <si>
    <t>5 . Рабочий учебный план по специальности 46.02.01 Документационное обеспечение управления и архивоведение  очная форма 2018-2020</t>
  </si>
  <si>
    <t>7. График самостоятельной работы студентов по специальности 46.02.01 Документационное обеспечение управления и архивоведение 2018-2020</t>
  </si>
  <si>
    <t>7. Соотношение обязательной и вариативной частей по циклам ОПОП 2018-2020</t>
  </si>
  <si>
    <t>8. Объем времени на промежуточную аттестацию ОПОП 2018-2020</t>
  </si>
  <si>
    <t xml:space="preserve">3  неделя мая </t>
  </si>
  <si>
    <t>1 неделя июня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</si>
</sst>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dd&quot;,&quot;\ d\ mmmm\ yyyy\ &quot;г.&quot;"/>
  </numFmts>
  <fonts count="47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textRotation="90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textRotation="90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textRotation="90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textRotation="90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4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6" fillId="40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/>
    </xf>
    <xf numFmtId="0" fontId="6" fillId="40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42" borderId="12" xfId="0" applyFill="1" applyBorder="1" applyAlignment="1">
      <alignment vertical="top" wrapText="1"/>
    </xf>
    <xf numFmtId="0" fontId="0" fillId="42" borderId="14" xfId="0" applyFill="1" applyBorder="1" applyAlignment="1">
      <alignment vertical="top" wrapText="1"/>
    </xf>
    <xf numFmtId="0" fontId="0" fillId="42" borderId="1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42" borderId="16" xfId="0" applyFill="1" applyBorder="1" applyAlignment="1">
      <alignment vertical="top" wrapText="1"/>
    </xf>
    <xf numFmtId="0" fontId="0" fillId="42" borderId="10" xfId="0" applyFont="1" applyFill="1" applyBorder="1" applyAlignment="1">
      <alignment horizontal="left" vertical="top" wrapText="1"/>
    </xf>
    <xf numFmtId="0" fontId="0" fillId="42" borderId="10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textRotation="90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1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 textRotation="90"/>
    </xf>
    <xf numFmtId="0" fontId="5" fillId="41" borderId="10" xfId="0" applyFont="1" applyFill="1" applyBorder="1" applyAlignment="1">
      <alignment horizontal="center" textRotation="90"/>
    </xf>
    <xf numFmtId="0" fontId="5" fillId="38" borderId="10" xfId="0" applyFont="1" applyFill="1" applyBorder="1" applyAlignment="1">
      <alignment horizontal="center" textRotation="90"/>
    </xf>
    <xf numFmtId="0" fontId="5" fillId="37" borderId="10" xfId="0" applyFont="1" applyFill="1" applyBorder="1" applyAlignment="1">
      <alignment horizontal="center" textRotation="90"/>
    </xf>
    <xf numFmtId="0" fontId="0" fillId="0" borderId="20" xfId="0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34" borderId="21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11" fillId="0" borderId="20" xfId="0" applyFont="1" applyBorder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4" xfId="0" applyFont="1" applyBorder="1" applyAlignment="1">
      <alignment horizontal="center" vertical="top" textRotation="90" wrapText="1"/>
    </xf>
    <xf numFmtId="0" fontId="11" fillId="0" borderId="10" xfId="0" applyFont="1" applyBorder="1" applyAlignment="1">
      <alignment horizontal="center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3" borderId="12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2" borderId="12" xfId="0" applyFill="1" applyBorder="1" applyAlignment="1">
      <alignment horizontal="center" vertical="top" wrapText="1"/>
    </xf>
    <xf numFmtId="0" fontId="0" fillId="42" borderId="16" xfId="0" applyFill="1" applyBorder="1" applyAlignment="1">
      <alignment horizontal="center" vertical="top" wrapText="1"/>
    </xf>
    <xf numFmtId="0" fontId="0" fillId="42" borderId="14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42" borderId="12" xfId="0" applyFill="1" applyBorder="1" applyAlignment="1">
      <alignment horizontal="left" vertical="top" wrapText="1"/>
    </xf>
    <xf numFmtId="0" fontId="0" fillId="42" borderId="16" xfId="0" applyFill="1" applyBorder="1" applyAlignment="1">
      <alignment horizontal="left" vertical="top" wrapText="1"/>
    </xf>
    <xf numFmtId="0" fontId="0" fillId="42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4"/>
  <sheetViews>
    <sheetView tabSelected="1" zoomScale="112" zoomScaleNormal="112" zoomScalePageLayoutView="0" workbookViewId="0" topLeftCell="A1">
      <selection activeCell="C47" sqref="C47"/>
    </sheetView>
  </sheetViews>
  <sheetFormatPr defaultColWidth="9.00390625" defaultRowHeight="12.75"/>
  <cols>
    <col min="1" max="1" width="9.125" style="2" customWidth="1"/>
    <col min="2" max="2" width="32.625" style="1" customWidth="1"/>
    <col min="3" max="3" width="5.00390625" style="0" customWidth="1"/>
    <col min="4" max="4" width="6.25390625" style="0" customWidth="1"/>
    <col min="5" max="5" width="7.375" style="0" customWidth="1"/>
    <col min="6" max="6" width="5.00390625" style="0" customWidth="1"/>
    <col min="7" max="7" width="4.375" style="0" customWidth="1"/>
    <col min="8" max="8" width="4.25390625" style="0" customWidth="1"/>
    <col min="9" max="9" width="6.25390625" style="0" customWidth="1"/>
    <col min="10" max="10" width="4.875" style="0" customWidth="1"/>
    <col min="11" max="13" width="4.375" style="0" customWidth="1"/>
    <col min="14" max="14" width="5.125" style="0" customWidth="1"/>
    <col min="15" max="15" width="4.75390625" style="0" customWidth="1"/>
    <col min="16" max="16" width="4.625" style="0" customWidth="1"/>
    <col min="17" max="17" width="4.75390625" style="0" customWidth="1"/>
    <col min="18" max="18" width="4.625" style="0" customWidth="1"/>
    <col min="19" max="19" width="4.875" style="0" customWidth="1"/>
    <col min="20" max="20" width="4.625" style="0" customWidth="1"/>
    <col min="21" max="21" width="4.875" style="0" customWidth="1"/>
  </cols>
  <sheetData>
    <row r="1" spans="1:21" ht="25.5" customHeight="1">
      <c r="A1" s="135" t="s">
        <v>218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" customHeight="1" hidden="1">
      <c r="A2" s="136" t="s">
        <v>1</v>
      </c>
      <c r="B2" s="137" t="s">
        <v>121</v>
      </c>
      <c r="C2" s="138" t="s">
        <v>122</v>
      </c>
      <c r="D2" s="139"/>
      <c r="E2" s="139"/>
      <c r="F2" s="152" t="s">
        <v>18</v>
      </c>
      <c r="G2" s="153"/>
      <c r="H2" s="161" t="s">
        <v>19</v>
      </c>
      <c r="I2" s="188" t="s">
        <v>20</v>
      </c>
      <c r="J2" s="188"/>
      <c r="K2" s="188"/>
      <c r="L2" s="188"/>
      <c r="M2" s="188"/>
      <c r="N2" s="158" t="s">
        <v>22</v>
      </c>
      <c r="O2" s="159"/>
      <c r="P2" s="159"/>
      <c r="Q2" s="159"/>
      <c r="R2" s="159"/>
      <c r="S2" s="159"/>
      <c r="T2" s="159"/>
      <c r="U2" s="159"/>
    </row>
    <row r="3" spans="1:21" ht="66.75" customHeight="1">
      <c r="A3" s="136"/>
      <c r="B3" s="137"/>
      <c r="C3" s="140"/>
      <c r="D3" s="141"/>
      <c r="E3" s="141"/>
      <c r="F3" s="154"/>
      <c r="G3" s="155"/>
      <c r="H3" s="161"/>
      <c r="I3" s="188"/>
      <c r="J3" s="188"/>
      <c r="K3" s="188"/>
      <c r="L3" s="188"/>
      <c r="M3" s="188"/>
      <c r="N3" s="149" t="s">
        <v>23</v>
      </c>
      <c r="O3" s="150"/>
      <c r="P3" s="150"/>
      <c r="Q3" s="151"/>
      <c r="R3" s="149" t="s">
        <v>24</v>
      </c>
      <c r="S3" s="150"/>
      <c r="T3" s="150"/>
      <c r="U3" s="151"/>
    </row>
    <row r="4" spans="1:21" ht="12.75" customHeight="1">
      <c r="A4" s="136"/>
      <c r="B4" s="137"/>
      <c r="C4" s="142" t="s">
        <v>2</v>
      </c>
      <c r="D4" s="166" t="s">
        <v>3</v>
      </c>
      <c r="E4" s="147" t="s">
        <v>4</v>
      </c>
      <c r="F4" s="154"/>
      <c r="G4" s="155"/>
      <c r="H4" s="161"/>
      <c r="I4" s="182" t="s">
        <v>54</v>
      </c>
      <c r="J4" s="183"/>
      <c r="K4" s="173" t="s">
        <v>55</v>
      </c>
      <c r="L4" s="174"/>
      <c r="M4" s="175"/>
      <c r="N4" s="165" t="s">
        <v>25</v>
      </c>
      <c r="O4" s="165"/>
      <c r="P4" s="163" t="s">
        <v>26</v>
      </c>
      <c r="Q4" s="163"/>
      <c r="R4" s="145" t="s">
        <v>25</v>
      </c>
      <c r="S4" s="145"/>
      <c r="T4" s="160" t="s">
        <v>26</v>
      </c>
      <c r="U4" s="160"/>
    </row>
    <row r="5" spans="1:21" ht="15" customHeight="1">
      <c r="A5" s="136"/>
      <c r="B5" s="137"/>
      <c r="C5" s="143"/>
      <c r="D5" s="167"/>
      <c r="E5" s="147"/>
      <c r="F5" s="154"/>
      <c r="G5" s="155"/>
      <c r="H5" s="161"/>
      <c r="I5" s="184"/>
      <c r="J5" s="185"/>
      <c r="K5" s="176"/>
      <c r="L5" s="177"/>
      <c r="M5" s="178"/>
      <c r="N5" s="165" t="s">
        <v>73</v>
      </c>
      <c r="O5" s="165"/>
      <c r="P5" s="163" t="s">
        <v>105</v>
      </c>
      <c r="Q5" s="163"/>
      <c r="R5" s="145" t="s">
        <v>106</v>
      </c>
      <c r="S5" s="145"/>
      <c r="T5" s="160" t="s">
        <v>107</v>
      </c>
      <c r="U5" s="160"/>
    </row>
    <row r="6" spans="1:21" ht="23.25" customHeight="1">
      <c r="A6" s="136"/>
      <c r="B6" s="137"/>
      <c r="C6" s="143"/>
      <c r="D6" s="167"/>
      <c r="E6" s="147"/>
      <c r="F6" s="156"/>
      <c r="G6" s="157"/>
      <c r="H6" s="161"/>
      <c r="I6" s="186"/>
      <c r="J6" s="187"/>
      <c r="K6" s="179"/>
      <c r="L6" s="180"/>
      <c r="M6" s="181"/>
      <c r="N6" s="148" t="s">
        <v>0</v>
      </c>
      <c r="O6" s="39" t="s">
        <v>21</v>
      </c>
      <c r="P6" s="162" t="s">
        <v>0</v>
      </c>
      <c r="Q6" s="44" t="s">
        <v>21</v>
      </c>
      <c r="R6" s="146" t="s">
        <v>0</v>
      </c>
      <c r="S6" s="49" t="s">
        <v>21</v>
      </c>
      <c r="T6" s="164" t="s">
        <v>0</v>
      </c>
      <c r="U6" s="55" t="s">
        <v>21</v>
      </c>
    </row>
    <row r="7" spans="1:22" ht="81">
      <c r="A7" s="136"/>
      <c r="B7" s="137"/>
      <c r="C7" s="144"/>
      <c r="D7" s="168"/>
      <c r="E7" s="147"/>
      <c r="F7" s="30" t="s">
        <v>59</v>
      </c>
      <c r="G7" s="12" t="s">
        <v>60</v>
      </c>
      <c r="H7" s="161"/>
      <c r="I7" s="30" t="s">
        <v>59</v>
      </c>
      <c r="J7" s="12" t="s">
        <v>60</v>
      </c>
      <c r="K7" s="12" t="s">
        <v>53</v>
      </c>
      <c r="L7" s="12" t="s">
        <v>27</v>
      </c>
      <c r="M7" s="12" t="s">
        <v>120</v>
      </c>
      <c r="N7" s="148"/>
      <c r="O7" s="40" t="s">
        <v>27</v>
      </c>
      <c r="P7" s="162"/>
      <c r="Q7" s="45" t="s">
        <v>27</v>
      </c>
      <c r="R7" s="146"/>
      <c r="S7" s="50" t="s">
        <v>27</v>
      </c>
      <c r="T7" s="164"/>
      <c r="U7" s="56" t="s">
        <v>27</v>
      </c>
      <c r="V7" s="54"/>
    </row>
    <row r="8" spans="1:21" s="34" customFormat="1" ht="12.75">
      <c r="A8" s="31">
        <v>1</v>
      </c>
      <c r="B8" s="31">
        <v>2</v>
      </c>
      <c r="C8" s="32">
        <v>3</v>
      </c>
      <c r="D8" s="33">
        <v>4</v>
      </c>
      <c r="E8" s="33">
        <v>5</v>
      </c>
      <c r="F8" s="33">
        <v>7</v>
      </c>
      <c r="G8" s="33">
        <v>8</v>
      </c>
      <c r="H8" s="33">
        <v>9</v>
      </c>
      <c r="I8" s="33">
        <v>10</v>
      </c>
      <c r="J8" s="33">
        <v>11</v>
      </c>
      <c r="K8" s="33">
        <v>12</v>
      </c>
      <c r="L8" s="33">
        <v>13</v>
      </c>
      <c r="M8" s="33"/>
      <c r="N8" s="41">
        <v>14</v>
      </c>
      <c r="O8" s="41">
        <v>15</v>
      </c>
      <c r="P8" s="46">
        <v>16</v>
      </c>
      <c r="Q8" s="46">
        <v>17</v>
      </c>
      <c r="R8" s="51">
        <v>18</v>
      </c>
      <c r="S8" s="51">
        <v>19</v>
      </c>
      <c r="T8" s="57">
        <v>20</v>
      </c>
      <c r="U8" s="57">
        <v>21</v>
      </c>
    </row>
    <row r="9" spans="1:21" s="35" customFormat="1" ht="22.5" customHeight="1">
      <c r="A9" s="67" t="s">
        <v>5</v>
      </c>
      <c r="B9" s="16" t="s">
        <v>118</v>
      </c>
      <c r="C9" s="65"/>
      <c r="D9" s="15"/>
      <c r="E9" s="15"/>
      <c r="F9" s="15">
        <v>522</v>
      </c>
      <c r="G9" s="15">
        <f>SUM(G10:G14)</f>
        <v>633</v>
      </c>
      <c r="H9" s="15">
        <f>SUM(H10:H14)</f>
        <v>211</v>
      </c>
      <c r="I9" s="15">
        <v>348</v>
      </c>
      <c r="J9" s="15">
        <f>SUM(J10:J14)</f>
        <v>422</v>
      </c>
      <c r="K9" s="15">
        <f>SUM(K10:K14)</f>
        <v>153</v>
      </c>
      <c r="L9" s="15">
        <f>SUM(L10:L14)</f>
        <v>269</v>
      </c>
      <c r="M9" s="15"/>
      <c r="N9" s="43">
        <f>SUM(N10:N14)</f>
        <v>238</v>
      </c>
      <c r="O9" s="43">
        <f>SUM(O10:O14)</f>
        <v>85</v>
      </c>
      <c r="P9" s="48">
        <v>80</v>
      </c>
      <c r="Q9" s="48">
        <v>80</v>
      </c>
      <c r="R9" s="53">
        <f>SUM(R10:R13)</f>
        <v>56</v>
      </c>
      <c r="S9" s="53">
        <f>SUM(S10:S13)</f>
        <v>56</v>
      </c>
      <c r="T9" s="59">
        <f>SUM(T10:T13)</f>
        <v>48</v>
      </c>
      <c r="U9" s="59">
        <f>SUM(U10:U13)</f>
        <v>48</v>
      </c>
    </row>
    <row r="10" spans="1:21" ht="12.75">
      <c r="A10" s="68" t="s">
        <v>6</v>
      </c>
      <c r="B10" s="36" t="s">
        <v>13</v>
      </c>
      <c r="C10" s="120"/>
      <c r="D10" s="17"/>
      <c r="E10" s="17" t="s">
        <v>74</v>
      </c>
      <c r="F10" s="18"/>
      <c r="G10" s="17">
        <v>61</v>
      </c>
      <c r="H10" s="17">
        <v>10</v>
      </c>
      <c r="I10" s="18">
        <v>48</v>
      </c>
      <c r="J10" s="17">
        <f>N10</f>
        <v>51</v>
      </c>
      <c r="K10" s="17">
        <f>N10</f>
        <v>51</v>
      </c>
      <c r="L10" s="17">
        <v>0</v>
      </c>
      <c r="M10" s="17"/>
      <c r="N10" s="42">
        <v>51</v>
      </c>
      <c r="O10" s="42">
        <v>0</v>
      </c>
      <c r="P10" s="47"/>
      <c r="Q10" s="47"/>
      <c r="R10" s="52"/>
      <c r="S10" s="52"/>
      <c r="T10" s="58"/>
      <c r="U10" s="58"/>
    </row>
    <row r="11" spans="1:21" ht="12.75">
      <c r="A11" s="68" t="s">
        <v>7</v>
      </c>
      <c r="B11" s="36" t="s">
        <v>30</v>
      </c>
      <c r="C11" s="120"/>
      <c r="D11" s="17"/>
      <c r="E11" s="17" t="s">
        <v>74</v>
      </c>
      <c r="F11" s="18"/>
      <c r="G11" s="17">
        <v>61</v>
      </c>
      <c r="H11" s="17">
        <v>10</v>
      </c>
      <c r="I11" s="18">
        <v>48</v>
      </c>
      <c r="J11" s="17">
        <f>N11</f>
        <v>51</v>
      </c>
      <c r="K11" s="17">
        <f>J11-O11</f>
        <v>51</v>
      </c>
      <c r="L11" s="17">
        <f>O11</f>
        <v>0</v>
      </c>
      <c r="M11" s="17"/>
      <c r="N11" s="42">
        <v>51</v>
      </c>
      <c r="O11" s="42">
        <v>0</v>
      </c>
      <c r="P11" s="47"/>
      <c r="Q11" s="47"/>
      <c r="R11" s="52"/>
      <c r="S11" s="52"/>
      <c r="T11" s="58"/>
      <c r="U11" s="58"/>
    </row>
    <row r="12" spans="1:21" ht="12.75">
      <c r="A12" s="68" t="s">
        <v>8</v>
      </c>
      <c r="B12" s="36" t="s">
        <v>14</v>
      </c>
      <c r="C12" s="120"/>
      <c r="D12" s="17"/>
      <c r="E12" s="26" t="s">
        <v>179</v>
      </c>
      <c r="F12" s="18"/>
      <c r="G12" s="17">
        <v>158</v>
      </c>
      <c r="H12" s="17">
        <v>32</v>
      </c>
      <c r="I12" s="18">
        <v>126</v>
      </c>
      <c r="J12" s="17">
        <v>126</v>
      </c>
      <c r="K12" s="17">
        <v>0</v>
      </c>
      <c r="L12" s="17">
        <v>126</v>
      </c>
      <c r="M12" s="17"/>
      <c r="N12" s="42">
        <v>34</v>
      </c>
      <c r="O12" s="42">
        <v>34</v>
      </c>
      <c r="P12" s="47">
        <v>40</v>
      </c>
      <c r="Q12" s="47">
        <v>40</v>
      </c>
      <c r="R12" s="52">
        <v>28</v>
      </c>
      <c r="S12" s="52">
        <v>28</v>
      </c>
      <c r="T12" s="58">
        <v>24</v>
      </c>
      <c r="U12" s="58">
        <v>24</v>
      </c>
    </row>
    <row r="13" spans="1:21" ht="12.75" customHeight="1">
      <c r="A13" s="68" t="s">
        <v>9</v>
      </c>
      <c r="B13" s="36" t="s">
        <v>75</v>
      </c>
      <c r="C13" s="120"/>
      <c r="D13" s="17"/>
      <c r="E13" s="17" t="s">
        <v>178</v>
      </c>
      <c r="F13" s="18">
        <v>252</v>
      </c>
      <c r="G13" s="17">
        <v>252</v>
      </c>
      <c r="H13" s="17">
        <v>126</v>
      </c>
      <c r="I13" s="18">
        <v>126</v>
      </c>
      <c r="J13" s="17">
        <v>126</v>
      </c>
      <c r="K13" s="17">
        <v>0</v>
      </c>
      <c r="L13" s="17">
        <v>126</v>
      </c>
      <c r="M13" s="17"/>
      <c r="N13" s="42">
        <v>34</v>
      </c>
      <c r="O13" s="42">
        <v>34</v>
      </c>
      <c r="P13" s="47">
        <v>40</v>
      </c>
      <c r="Q13" s="47">
        <v>40</v>
      </c>
      <c r="R13" s="52">
        <v>28</v>
      </c>
      <c r="S13" s="52">
        <v>28</v>
      </c>
      <c r="T13" s="58">
        <v>24</v>
      </c>
      <c r="U13" s="58">
        <v>24</v>
      </c>
    </row>
    <row r="14" spans="1:21" ht="12.75" customHeight="1">
      <c r="A14" s="68" t="s">
        <v>152</v>
      </c>
      <c r="B14" s="36" t="s">
        <v>108</v>
      </c>
      <c r="C14" s="120"/>
      <c r="D14" s="17"/>
      <c r="E14" s="17" t="s">
        <v>74</v>
      </c>
      <c r="F14" s="18"/>
      <c r="G14" s="17">
        <v>101</v>
      </c>
      <c r="H14" s="17">
        <v>33</v>
      </c>
      <c r="I14" s="18"/>
      <c r="J14" s="17">
        <v>68</v>
      </c>
      <c r="K14" s="17">
        <v>51</v>
      </c>
      <c r="L14" s="17">
        <v>17</v>
      </c>
      <c r="M14" s="17"/>
      <c r="N14" s="42">
        <v>68</v>
      </c>
      <c r="O14" s="42">
        <v>17</v>
      </c>
      <c r="P14" s="47"/>
      <c r="Q14" s="47"/>
      <c r="R14" s="52"/>
      <c r="S14" s="52"/>
      <c r="T14" s="58"/>
      <c r="U14" s="58"/>
    </row>
    <row r="15" spans="1:21" ht="27" customHeight="1">
      <c r="A15" s="13" t="s">
        <v>10</v>
      </c>
      <c r="B15" s="16" t="s">
        <v>117</v>
      </c>
      <c r="C15" s="121"/>
      <c r="D15" s="15"/>
      <c r="E15" s="15"/>
      <c r="F15" s="15">
        <v>198</v>
      </c>
      <c r="G15" s="15">
        <f>SUM(G16:G20)</f>
        <v>540</v>
      </c>
      <c r="H15" s="15">
        <f>SUM(H16:H20)</f>
        <v>180</v>
      </c>
      <c r="I15" s="15">
        <v>132</v>
      </c>
      <c r="J15" s="15">
        <f>SUM(J16:J20)</f>
        <v>360</v>
      </c>
      <c r="K15" s="15">
        <f>SUM(K16:K20)</f>
        <v>78</v>
      </c>
      <c r="L15" s="15">
        <f>SUM(L16:L20)</f>
        <v>282</v>
      </c>
      <c r="M15" s="15"/>
      <c r="N15" s="43">
        <f>SUM(N16:N20)</f>
        <v>136</v>
      </c>
      <c r="O15" s="43">
        <f>SUM(O16:O20)</f>
        <v>68</v>
      </c>
      <c r="P15" s="48">
        <f>SUM(P16:P20)</f>
        <v>120</v>
      </c>
      <c r="Q15" s="48">
        <f>SUM(Q16:Q20)</f>
        <v>110</v>
      </c>
      <c r="R15" s="53">
        <v>56</v>
      </c>
      <c r="S15" s="53">
        <v>56</v>
      </c>
      <c r="T15" s="59">
        <v>48</v>
      </c>
      <c r="U15" s="59">
        <f>SUM(U16:U20)</f>
        <v>48</v>
      </c>
    </row>
    <row r="16" spans="1:21" ht="12.75">
      <c r="A16" s="19" t="s">
        <v>11</v>
      </c>
      <c r="B16" s="37" t="s">
        <v>15</v>
      </c>
      <c r="C16" s="120"/>
      <c r="D16" s="17"/>
      <c r="E16" s="17">
        <v>2</v>
      </c>
      <c r="F16" s="18"/>
      <c r="G16" s="17">
        <v>106</v>
      </c>
      <c r="H16" s="17">
        <v>35</v>
      </c>
      <c r="I16" s="18"/>
      <c r="J16" s="17">
        <f>N16+P16</f>
        <v>71</v>
      </c>
      <c r="K16" s="17">
        <f>J16-L16</f>
        <v>44</v>
      </c>
      <c r="L16" s="17">
        <f>O16+Q16</f>
        <v>27</v>
      </c>
      <c r="M16" s="17"/>
      <c r="N16" s="42">
        <v>51</v>
      </c>
      <c r="O16" s="42">
        <v>17</v>
      </c>
      <c r="P16" s="47">
        <v>20</v>
      </c>
      <c r="Q16" s="47">
        <v>10</v>
      </c>
      <c r="R16" s="52"/>
      <c r="S16" s="52"/>
      <c r="T16" s="58"/>
      <c r="U16" s="58"/>
    </row>
    <row r="17" spans="1:21" ht="13.5" customHeight="1">
      <c r="A17" s="19" t="s">
        <v>12</v>
      </c>
      <c r="B17" s="37" t="s">
        <v>76</v>
      </c>
      <c r="C17" s="120"/>
      <c r="D17" s="17"/>
      <c r="E17" s="17" t="s">
        <v>74</v>
      </c>
      <c r="F17" s="18"/>
      <c r="G17" s="17">
        <v>77</v>
      </c>
      <c r="H17" s="17">
        <v>26</v>
      </c>
      <c r="I17" s="18"/>
      <c r="J17" s="17">
        <f>N17+P17</f>
        <v>51</v>
      </c>
      <c r="K17" s="17">
        <v>0</v>
      </c>
      <c r="L17" s="17">
        <f>O17+Q17</f>
        <v>51</v>
      </c>
      <c r="M17" s="17"/>
      <c r="N17" s="42">
        <v>51</v>
      </c>
      <c r="O17" s="42">
        <v>51</v>
      </c>
      <c r="P17" s="47"/>
      <c r="Q17" s="47"/>
      <c r="R17" s="52"/>
      <c r="S17" s="52"/>
      <c r="T17" s="58"/>
      <c r="U17" s="58"/>
    </row>
    <row r="18" spans="1:21" ht="21.75" customHeight="1">
      <c r="A18" s="19" t="s">
        <v>77</v>
      </c>
      <c r="B18" s="37" t="s">
        <v>78</v>
      </c>
      <c r="C18" s="120"/>
      <c r="D18" s="17"/>
      <c r="E18" s="17">
        <v>1</v>
      </c>
      <c r="F18" s="18"/>
      <c r="G18" s="17">
        <v>51</v>
      </c>
      <c r="H18" s="17">
        <v>17</v>
      </c>
      <c r="I18" s="18"/>
      <c r="J18" s="17">
        <v>34</v>
      </c>
      <c r="K18" s="17">
        <v>34</v>
      </c>
      <c r="L18" s="17">
        <v>0</v>
      </c>
      <c r="M18" s="17"/>
      <c r="N18" s="42">
        <v>34</v>
      </c>
      <c r="O18" s="42">
        <v>0</v>
      </c>
      <c r="P18" s="47"/>
      <c r="Q18" s="47"/>
      <c r="R18" s="52"/>
      <c r="S18" s="52"/>
      <c r="T18" s="58"/>
      <c r="U18" s="58"/>
    </row>
    <row r="19" spans="1:21" ht="21.75" customHeight="1">
      <c r="A19" s="19" t="s">
        <v>115</v>
      </c>
      <c r="B19" s="37" t="s">
        <v>109</v>
      </c>
      <c r="C19" s="103"/>
      <c r="D19" s="60"/>
      <c r="E19" s="189" t="s">
        <v>112</v>
      </c>
      <c r="F19" s="61"/>
      <c r="G19" s="60">
        <v>168</v>
      </c>
      <c r="H19" s="60">
        <v>56</v>
      </c>
      <c r="I19" s="61"/>
      <c r="J19" s="62">
        <v>112</v>
      </c>
      <c r="K19" s="60">
        <v>0</v>
      </c>
      <c r="L19" s="60">
        <v>112</v>
      </c>
      <c r="M19" s="60"/>
      <c r="N19" s="42"/>
      <c r="O19" s="42"/>
      <c r="P19" s="47">
        <v>60</v>
      </c>
      <c r="Q19" s="47">
        <v>60</v>
      </c>
      <c r="R19" s="52">
        <v>28</v>
      </c>
      <c r="S19" s="52">
        <v>28</v>
      </c>
      <c r="T19" s="58">
        <v>24</v>
      </c>
      <c r="U19" s="58">
        <v>24</v>
      </c>
    </row>
    <row r="20" spans="1:21" ht="12" customHeight="1">
      <c r="A20" s="19" t="s">
        <v>114</v>
      </c>
      <c r="B20" s="37" t="s">
        <v>110</v>
      </c>
      <c r="C20" s="103"/>
      <c r="D20" s="60"/>
      <c r="E20" s="190"/>
      <c r="F20" s="61"/>
      <c r="G20" s="60">
        <v>138</v>
      </c>
      <c r="H20" s="60">
        <v>46</v>
      </c>
      <c r="I20" s="61"/>
      <c r="J20" s="62">
        <v>92</v>
      </c>
      <c r="K20" s="60">
        <v>0</v>
      </c>
      <c r="L20" s="60">
        <v>92</v>
      </c>
      <c r="M20" s="60"/>
      <c r="N20" s="42"/>
      <c r="O20" s="42"/>
      <c r="P20" s="47">
        <v>40</v>
      </c>
      <c r="Q20" s="47">
        <v>40</v>
      </c>
      <c r="R20" s="52">
        <v>28</v>
      </c>
      <c r="S20" s="52">
        <v>28</v>
      </c>
      <c r="T20" s="58">
        <v>24</v>
      </c>
      <c r="U20" s="58">
        <v>24</v>
      </c>
    </row>
    <row r="21" spans="1:21" ht="16.5" customHeight="1">
      <c r="A21" s="13" t="s">
        <v>31</v>
      </c>
      <c r="B21" s="16" t="s">
        <v>119</v>
      </c>
      <c r="C21" s="121"/>
      <c r="D21" s="15"/>
      <c r="E21" s="15"/>
      <c r="F21" s="15">
        <v>1656</v>
      </c>
      <c r="G21" s="15">
        <f>SUM(G22,G33)</f>
        <v>2445</v>
      </c>
      <c r="H21" s="15">
        <f>SUM(H22,H33)</f>
        <v>743</v>
      </c>
      <c r="I21" s="15">
        <v>1104</v>
      </c>
      <c r="J21" s="15">
        <f>SUM(J22,J33)</f>
        <v>1486</v>
      </c>
      <c r="K21" s="15">
        <f>SUM(K22,K33)</f>
        <v>877</v>
      </c>
      <c r="L21" s="15">
        <f>SUM(L22,L33)</f>
        <v>533</v>
      </c>
      <c r="M21" s="15"/>
      <c r="N21" s="43">
        <f aca="true" t="shared" si="0" ref="N21:U21">SUM(N22,N33)</f>
        <v>238</v>
      </c>
      <c r="O21" s="43">
        <f t="shared" si="0"/>
        <v>41</v>
      </c>
      <c r="P21" s="48">
        <f t="shared" si="0"/>
        <v>628</v>
      </c>
      <c r="Q21" s="48">
        <f t="shared" si="0"/>
        <v>222</v>
      </c>
      <c r="R21" s="53">
        <f t="shared" si="0"/>
        <v>464</v>
      </c>
      <c r="S21" s="53">
        <f t="shared" si="0"/>
        <v>150</v>
      </c>
      <c r="T21" s="59">
        <f t="shared" si="0"/>
        <v>346</v>
      </c>
      <c r="U21" s="59">
        <f t="shared" si="0"/>
        <v>120</v>
      </c>
    </row>
    <row r="22" spans="1:21" ht="12.75" customHeight="1">
      <c r="A22" s="13" t="s">
        <v>32</v>
      </c>
      <c r="B22" s="16" t="s">
        <v>33</v>
      </c>
      <c r="C22" s="121"/>
      <c r="D22" s="15"/>
      <c r="E22" s="15"/>
      <c r="F22" s="15">
        <v>918</v>
      </c>
      <c r="G22" s="15">
        <f>SUM(G23:G32)</f>
        <v>991</v>
      </c>
      <c r="H22" s="15">
        <f>SUM(H23:H32)</f>
        <v>330</v>
      </c>
      <c r="I22" s="15">
        <v>612</v>
      </c>
      <c r="J22" s="66">
        <f>SUM(J23:J32)</f>
        <v>661</v>
      </c>
      <c r="K22" s="15">
        <f>SUM(K23:K32)</f>
        <v>454</v>
      </c>
      <c r="L22" s="15">
        <f>SUM(L23:L32)</f>
        <v>207</v>
      </c>
      <c r="M22" s="15"/>
      <c r="N22" s="43">
        <f aca="true" t="shared" si="1" ref="N22:U22">SUM(N23:N32)</f>
        <v>187</v>
      </c>
      <c r="O22" s="43">
        <f t="shared" si="1"/>
        <v>31</v>
      </c>
      <c r="P22" s="48">
        <f t="shared" si="1"/>
        <v>200</v>
      </c>
      <c r="Q22" s="48">
        <f t="shared" si="1"/>
        <v>92</v>
      </c>
      <c r="R22" s="53">
        <f t="shared" si="1"/>
        <v>154</v>
      </c>
      <c r="S22" s="53">
        <f t="shared" si="1"/>
        <v>60</v>
      </c>
      <c r="T22" s="59">
        <f t="shared" si="1"/>
        <v>120</v>
      </c>
      <c r="U22" s="59">
        <f t="shared" si="1"/>
        <v>24</v>
      </c>
    </row>
    <row r="23" spans="1:21" ht="12.75">
      <c r="A23" s="19" t="s">
        <v>34</v>
      </c>
      <c r="B23" s="37" t="s">
        <v>79</v>
      </c>
      <c r="C23" s="193">
        <v>2</v>
      </c>
      <c r="D23" s="60"/>
      <c r="E23" s="60"/>
      <c r="F23" s="61"/>
      <c r="G23" s="60">
        <f aca="true" t="shared" si="2" ref="G23:G32">SUM(H23,J23)</f>
        <v>132</v>
      </c>
      <c r="H23" s="60">
        <v>44</v>
      </c>
      <c r="I23" s="61"/>
      <c r="J23" s="60">
        <v>88</v>
      </c>
      <c r="K23" s="60">
        <v>75</v>
      </c>
      <c r="L23" s="60">
        <v>13</v>
      </c>
      <c r="M23" s="60"/>
      <c r="N23" s="42">
        <v>68</v>
      </c>
      <c r="O23" s="42">
        <v>13</v>
      </c>
      <c r="P23" s="47">
        <v>20</v>
      </c>
      <c r="Q23" s="47">
        <v>0</v>
      </c>
      <c r="R23" s="52"/>
      <c r="S23" s="52"/>
      <c r="T23" s="58"/>
      <c r="U23" s="58"/>
    </row>
    <row r="24" spans="1:21" ht="12.75">
      <c r="A24" s="19" t="s">
        <v>35</v>
      </c>
      <c r="B24" s="37" t="s">
        <v>180</v>
      </c>
      <c r="C24" s="194"/>
      <c r="D24" s="60"/>
      <c r="E24" s="60"/>
      <c r="F24" s="61"/>
      <c r="G24" s="60">
        <f t="shared" si="2"/>
        <v>60</v>
      </c>
      <c r="H24" s="60">
        <v>20</v>
      </c>
      <c r="I24" s="61"/>
      <c r="J24" s="60">
        <v>40</v>
      </c>
      <c r="K24" s="60">
        <v>32</v>
      </c>
      <c r="L24" s="60">
        <v>8</v>
      </c>
      <c r="M24" s="60"/>
      <c r="N24" s="42"/>
      <c r="O24" s="42"/>
      <c r="P24" s="47">
        <v>40</v>
      </c>
      <c r="Q24" s="47">
        <v>8</v>
      </c>
      <c r="R24" s="52"/>
      <c r="S24" s="52"/>
      <c r="T24" s="58"/>
      <c r="U24" s="58"/>
    </row>
    <row r="25" spans="1:21" ht="12.75">
      <c r="A25" s="19" t="s">
        <v>36</v>
      </c>
      <c r="B25" s="37" t="s">
        <v>81</v>
      </c>
      <c r="C25" s="120"/>
      <c r="D25" s="17"/>
      <c r="E25" s="17" t="s">
        <v>111</v>
      </c>
      <c r="F25" s="17"/>
      <c r="G25" s="17">
        <f t="shared" si="2"/>
        <v>105</v>
      </c>
      <c r="H25" s="17">
        <v>35</v>
      </c>
      <c r="I25" s="18"/>
      <c r="J25" s="17">
        <v>70</v>
      </c>
      <c r="K25" s="17">
        <v>56</v>
      </c>
      <c r="L25" s="17">
        <v>14</v>
      </c>
      <c r="M25" s="17"/>
      <c r="N25" s="42"/>
      <c r="O25" s="42"/>
      <c r="P25" s="47"/>
      <c r="Q25" s="47"/>
      <c r="R25" s="52">
        <v>70</v>
      </c>
      <c r="S25" s="52">
        <v>14</v>
      </c>
      <c r="T25" s="58"/>
      <c r="U25" s="58"/>
    </row>
    <row r="26" spans="1:21" ht="12.75" customHeight="1">
      <c r="A26" s="19" t="s">
        <v>37</v>
      </c>
      <c r="B26" s="37" t="s">
        <v>82</v>
      </c>
      <c r="C26" s="102"/>
      <c r="D26" s="17"/>
      <c r="E26" s="17" t="s">
        <v>74</v>
      </c>
      <c r="F26" s="17"/>
      <c r="G26" s="17">
        <f t="shared" si="2"/>
        <v>76</v>
      </c>
      <c r="H26" s="17">
        <v>25</v>
      </c>
      <c r="I26" s="18"/>
      <c r="J26" s="17">
        <v>51</v>
      </c>
      <c r="K26" s="17">
        <v>51</v>
      </c>
      <c r="L26" s="17">
        <v>0</v>
      </c>
      <c r="M26" s="17"/>
      <c r="N26" s="42">
        <v>51</v>
      </c>
      <c r="O26" s="42">
        <v>0</v>
      </c>
      <c r="P26" s="47"/>
      <c r="Q26" s="47"/>
      <c r="R26" s="52"/>
      <c r="S26" s="52"/>
      <c r="T26" s="58"/>
      <c r="U26" s="58"/>
    </row>
    <row r="27" spans="1:21" ht="12.75" customHeight="1">
      <c r="A27" s="19" t="s">
        <v>38</v>
      </c>
      <c r="B27" s="37" t="s">
        <v>83</v>
      </c>
      <c r="C27" s="102">
        <v>3</v>
      </c>
      <c r="D27" s="17"/>
      <c r="E27" s="17"/>
      <c r="F27" s="17"/>
      <c r="G27" s="17">
        <f t="shared" si="2"/>
        <v>102</v>
      </c>
      <c r="H27" s="17">
        <v>34</v>
      </c>
      <c r="I27" s="18"/>
      <c r="J27" s="17">
        <v>68</v>
      </c>
      <c r="K27" s="17">
        <v>0</v>
      </c>
      <c r="L27" s="17">
        <v>68</v>
      </c>
      <c r="M27" s="17"/>
      <c r="N27" s="42"/>
      <c r="O27" s="42"/>
      <c r="P27" s="47">
        <v>40</v>
      </c>
      <c r="Q27" s="47">
        <v>40</v>
      </c>
      <c r="R27" s="52">
        <v>28</v>
      </c>
      <c r="S27" s="52">
        <v>28</v>
      </c>
      <c r="T27" s="58"/>
      <c r="U27" s="58"/>
    </row>
    <row r="28" spans="1:21" ht="22.5" customHeight="1">
      <c r="A28" s="19" t="s">
        <v>72</v>
      </c>
      <c r="B28" s="37" t="s">
        <v>84</v>
      </c>
      <c r="C28" s="102"/>
      <c r="D28" s="17"/>
      <c r="E28" s="17" t="s">
        <v>112</v>
      </c>
      <c r="F28" s="17"/>
      <c r="G28" s="17">
        <f t="shared" si="2"/>
        <v>120</v>
      </c>
      <c r="H28" s="17">
        <v>40</v>
      </c>
      <c r="I28" s="18"/>
      <c r="J28" s="17">
        <v>80</v>
      </c>
      <c r="K28" s="17">
        <v>50</v>
      </c>
      <c r="L28" s="17">
        <v>30</v>
      </c>
      <c r="M28" s="17"/>
      <c r="N28" s="42"/>
      <c r="O28" s="42"/>
      <c r="P28" s="47"/>
      <c r="Q28" s="47"/>
      <c r="R28" s="52">
        <v>56</v>
      </c>
      <c r="S28" s="52">
        <v>18</v>
      </c>
      <c r="T28" s="58">
        <v>24</v>
      </c>
      <c r="U28" s="58">
        <v>12</v>
      </c>
    </row>
    <row r="29" spans="1:21" ht="15" customHeight="1">
      <c r="A29" s="19" t="s">
        <v>85</v>
      </c>
      <c r="B29" s="37" t="s">
        <v>86</v>
      </c>
      <c r="C29" s="84">
        <v>4</v>
      </c>
      <c r="D29" s="17"/>
      <c r="E29" s="17"/>
      <c r="F29" s="17"/>
      <c r="G29" s="17">
        <f t="shared" si="2"/>
        <v>144</v>
      </c>
      <c r="H29" s="17">
        <v>48</v>
      </c>
      <c r="I29" s="18"/>
      <c r="J29" s="17">
        <v>96</v>
      </c>
      <c r="K29" s="17">
        <v>84</v>
      </c>
      <c r="L29" s="17">
        <v>12</v>
      </c>
      <c r="M29" s="17"/>
      <c r="N29" s="42"/>
      <c r="O29" s="42"/>
      <c r="P29" s="47"/>
      <c r="Q29" s="47"/>
      <c r="R29" s="52"/>
      <c r="S29" s="52"/>
      <c r="T29" s="58">
        <v>96</v>
      </c>
      <c r="U29" s="58">
        <v>12</v>
      </c>
    </row>
    <row r="30" spans="1:21" ht="24" customHeight="1">
      <c r="A30" s="19" t="s">
        <v>87</v>
      </c>
      <c r="B30" s="37" t="s">
        <v>16</v>
      </c>
      <c r="C30" s="102">
        <v>2</v>
      </c>
      <c r="D30" s="17"/>
      <c r="E30" s="17"/>
      <c r="F30" s="17"/>
      <c r="G30" s="17">
        <f t="shared" si="2"/>
        <v>90</v>
      </c>
      <c r="H30" s="17">
        <v>30</v>
      </c>
      <c r="I30" s="18"/>
      <c r="J30" s="17">
        <v>60</v>
      </c>
      <c r="K30" s="17">
        <v>40</v>
      </c>
      <c r="L30" s="17">
        <v>20</v>
      </c>
      <c r="M30" s="17"/>
      <c r="N30" s="42"/>
      <c r="O30" s="42"/>
      <c r="P30" s="47">
        <v>60</v>
      </c>
      <c r="Q30" s="47">
        <v>20</v>
      </c>
      <c r="R30" s="52"/>
      <c r="S30" s="52"/>
      <c r="T30" s="58"/>
      <c r="U30" s="58"/>
    </row>
    <row r="31" spans="1:21" ht="14.25" customHeight="1">
      <c r="A31" s="17" t="s">
        <v>88</v>
      </c>
      <c r="B31" s="85" t="s">
        <v>17</v>
      </c>
      <c r="C31" s="102">
        <v>2</v>
      </c>
      <c r="D31" s="17"/>
      <c r="E31" s="17"/>
      <c r="F31" s="17"/>
      <c r="G31" s="17">
        <f t="shared" si="2"/>
        <v>111</v>
      </c>
      <c r="H31" s="17">
        <v>37</v>
      </c>
      <c r="I31" s="18">
        <v>68</v>
      </c>
      <c r="J31" s="17">
        <v>74</v>
      </c>
      <c r="K31" s="17">
        <v>40</v>
      </c>
      <c r="L31" s="17">
        <v>34</v>
      </c>
      <c r="M31" s="17"/>
      <c r="N31" s="42">
        <v>34</v>
      </c>
      <c r="O31" s="42">
        <v>10</v>
      </c>
      <c r="P31" s="47">
        <v>40</v>
      </c>
      <c r="Q31" s="47">
        <v>24</v>
      </c>
      <c r="R31" s="52"/>
      <c r="S31" s="52"/>
      <c r="T31" s="58"/>
      <c r="U31" s="58"/>
    </row>
    <row r="32" spans="1:21" ht="23.25" customHeight="1">
      <c r="A32" s="17" t="s">
        <v>116</v>
      </c>
      <c r="B32" s="37" t="s">
        <v>113</v>
      </c>
      <c r="C32" s="103"/>
      <c r="D32" s="60"/>
      <c r="E32" s="60">
        <v>1</v>
      </c>
      <c r="F32" s="61"/>
      <c r="G32" s="60">
        <f t="shared" si="2"/>
        <v>51</v>
      </c>
      <c r="H32" s="60">
        <v>17</v>
      </c>
      <c r="I32" s="61"/>
      <c r="J32" s="62">
        <v>34</v>
      </c>
      <c r="K32" s="60">
        <v>26</v>
      </c>
      <c r="L32" s="60">
        <v>8</v>
      </c>
      <c r="M32" s="60"/>
      <c r="N32" s="42">
        <v>34</v>
      </c>
      <c r="O32" s="42">
        <v>8</v>
      </c>
      <c r="P32" s="47"/>
      <c r="Q32" s="47"/>
      <c r="R32" s="52"/>
      <c r="S32" s="52"/>
      <c r="T32" s="58"/>
      <c r="U32" s="58"/>
    </row>
    <row r="33" spans="1:21" ht="24" customHeight="1">
      <c r="A33" s="20" t="s">
        <v>40</v>
      </c>
      <c r="B33" s="16" t="s">
        <v>39</v>
      </c>
      <c r="C33" s="101"/>
      <c r="D33" s="15"/>
      <c r="E33" s="15"/>
      <c r="F33" s="15">
        <v>738</v>
      </c>
      <c r="G33" s="15">
        <f>SUM(G34,G40,G47)</f>
        <v>1454</v>
      </c>
      <c r="H33" s="15">
        <f>SUM(H34,H40,H47)</f>
        <v>413</v>
      </c>
      <c r="I33" s="15">
        <v>492</v>
      </c>
      <c r="J33" s="66">
        <f>SUM(J34,J40,J47)</f>
        <v>825</v>
      </c>
      <c r="K33" s="15">
        <f>SUM(K34,K40,K47)</f>
        <v>423</v>
      </c>
      <c r="L33" s="15">
        <f>SUM(L34,L40,L47)</f>
        <v>326</v>
      </c>
      <c r="M33" s="15">
        <f>SUM(M34,M40)</f>
        <v>76</v>
      </c>
      <c r="N33" s="43">
        <f aca="true" t="shared" si="3" ref="N33:U33">SUM(N34,N40,N47)</f>
        <v>51</v>
      </c>
      <c r="O33" s="43">
        <f t="shared" si="3"/>
        <v>10</v>
      </c>
      <c r="P33" s="48">
        <f t="shared" si="3"/>
        <v>428</v>
      </c>
      <c r="Q33" s="48">
        <f t="shared" si="3"/>
        <v>130</v>
      </c>
      <c r="R33" s="53">
        <f t="shared" si="3"/>
        <v>310</v>
      </c>
      <c r="S33" s="53">
        <f t="shared" si="3"/>
        <v>90</v>
      </c>
      <c r="T33" s="59">
        <f t="shared" si="3"/>
        <v>226</v>
      </c>
      <c r="U33" s="59">
        <f t="shared" si="3"/>
        <v>96</v>
      </c>
    </row>
    <row r="34" spans="1:21" ht="37.5" customHeight="1">
      <c r="A34" s="63" t="s">
        <v>62</v>
      </c>
      <c r="B34" s="64" t="s">
        <v>89</v>
      </c>
      <c r="C34" s="105">
        <v>4</v>
      </c>
      <c r="D34" s="18"/>
      <c r="E34" s="18"/>
      <c r="F34" s="18"/>
      <c r="G34" s="18">
        <f>SUM(G35:G39)</f>
        <v>615</v>
      </c>
      <c r="H34" s="18">
        <f>SUM(H35:H39)</f>
        <v>166</v>
      </c>
      <c r="I34" s="18"/>
      <c r="J34" s="18">
        <f aca="true" t="shared" si="4" ref="J34:U34">SUM(J35:J39)</f>
        <v>331</v>
      </c>
      <c r="K34" s="18">
        <f t="shared" si="4"/>
        <v>165</v>
      </c>
      <c r="L34" s="18">
        <f t="shared" si="4"/>
        <v>128</v>
      </c>
      <c r="M34" s="18">
        <f t="shared" si="4"/>
        <v>38</v>
      </c>
      <c r="N34" s="43">
        <f t="shared" si="4"/>
        <v>51</v>
      </c>
      <c r="O34" s="43">
        <f t="shared" si="4"/>
        <v>10</v>
      </c>
      <c r="P34" s="48">
        <f t="shared" si="4"/>
        <v>152</v>
      </c>
      <c r="Q34" s="48">
        <f t="shared" si="4"/>
        <v>30</v>
      </c>
      <c r="R34" s="53">
        <f t="shared" si="4"/>
        <v>92</v>
      </c>
      <c r="S34" s="53">
        <f t="shared" si="4"/>
        <v>28</v>
      </c>
      <c r="T34" s="59">
        <f t="shared" si="4"/>
        <v>154</v>
      </c>
      <c r="U34" s="59">
        <f t="shared" si="4"/>
        <v>60</v>
      </c>
    </row>
    <row r="35" spans="1:21" ht="25.5" customHeight="1">
      <c r="A35" s="21" t="s">
        <v>41</v>
      </c>
      <c r="B35" s="36" t="s">
        <v>90</v>
      </c>
      <c r="C35" s="102">
        <v>3</v>
      </c>
      <c r="D35" s="17">
        <v>2</v>
      </c>
      <c r="E35" s="17" t="s">
        <v>123</v>
      </c>
      <c r="F35" s="17"/>
      <c r="G35" s="17">
        <f>SUM(H35,J35)</f>
        <v>281</v>
      </c>
      <c r="H35" s="17">
        <v>94</v>
      </c>
      <c r="I35" s="18"/>
      <c r="J35" s="17">
        <v>187</v>
      </c>
      <c r="K35" s="17">
        <v>81</v>
      </c>
      <c r="L35" s="17">
        <v>68</v>
      </c>
      <c r="M35" s="17">
        <v>38</v>
      </c>
      <c r="N35" s="42">
        <v>51</v>
      </c>
      <c r="O35" s="42">
        <v>10</v>
      </c>
      <c r="P35" s="47">
        <v>80</v>
      </c>
      <c r="Q35" s="47">
        <v>30</v>
      </c>
      <c r="R35" s="52">
        <v>56</v>
      </c>
      <c r="S35" s="52">
        <v>28</v>
      </c>
      <c r="T35" s="58"/>
      <c r="U35" s="58"/>
    </row>
    <row r="36" spans="1:21" ht="24.75" customHeight="1">
      <c r="A36" s="21" t="s">
        <v>61</v>
      </c>
      <c r="B36" s="36" t="s">
        <v>91</v>
      </c>
      <c r="C36" s="102"/>
      <c r="D36" s="17"/>
      <c r="E36" s="17" t="s">
        <v>112</v>
      </c>
      <c r="F36" s="17"/>
      <c r="G36" s="17">
        <f>SUM(H36,J36)</f>
        <v>108</v>
      </c>
      <c r="H36" s="17">
        <v>36</v>
      </c>
      <c r="I36" s="18"/>
      <c r="J36" s="17">
        <v>72</v>
      </c>
      <c r="K36" s="17">
        <v>48</v>
      </c>
      <c r="L36" s="17">
        <v>24</v>
      </c>
      <c r="M36" s="17"/>
      <c r="N36" s="42"/>
      <c r="O36" s="42"/>
      <c r="P36" s="47"/>
      <c r="Q36" s="47"/>
      <c r="R36" s="52"/>
      <c r="S36" s="52"/>
      <c r="T36" s="58">
        <v>72</v>
      </c>
      <c r="U36" s="58">
        <v>24</v>
      </c>
    </row>
    <row r="37" spans="1:21" ht="12" customHeight="1">
      <c r="A37" s="21" t="s">
        <v>92</v>
      </c>
      <c r="B37" s="36" t="s">
        <v>93</v>
      </c>
      <c r="C37" s="102"/>
      <c r="D37" s="17"/>
      <c r="E37" s="17" t="s">
        <v>112</v>
      </c>
      <c r="F37" s="17"/>
      <c r="G37" s="17">
        <f>SUM(H37,J37)</f>
        <v>108</v>
      </c>
      <c r="H37" s="17">
        <v>36</v>
      </c>
      <c r="I37" s="18"/>
      <c r="J37" s="17">
        <v>72</v>
      </c>
      <c r="K37" s="17">
        <v>36</v>
      </c>
      <c r="L37" s="17">
        <v>36</v>
      </c>
      <c r="M37" s="17"/>
      <c r="N37" s="42"/>
      <c r="O37" s="42"/>
      <c r="P37" s="47"/>
      <c r="Q37" s="47"/>
      <c r="R37" s="52"/>
      <c r="S37" s="52"/>
      <c r="T37" s="58">
        <v>72</v>
      </c>
      <c r="U37" s="58">
        <v>36</v>
      </c>
    </row>
    <row r="38" spans="1:21" ht="11.25" customHeight="1">
      <c r="A38" s="21" t="s">
        <v>63</v>
      </c>
      <c r="B38" s="36" t="s">
        <v>42</v>
      </c>
      <c r="C38" s="102"/>
      <c r="D38" s="17"/>
      <c r="E38" s="169" t="s">
        <v>176</v>
      </c>
      <c r="F38" s="17"/>
      <c r="G38" s="17">
        <v>14</v>
      </c>
      <c r="H38" s="17"/>
      <c r="I38" s="18"/>
      <c r="J38" s="17"/>
      <c r="K38" s="17"/>
      <c r="L38" s="17"/>
      <c r="M38" s="17"/>
      <c r="N38" s="42"/>
      <c r="O38" s="42"/>
      <c r="P38" s="47">
        <v>6</v>
      </c>
      <c r="Q38" s="47"/>
      <c r="R38" s="52">
        <v>6</v>
      </c>
      <c r="S38" s="52"/>
      <c r="T38" s="58">
        <v>2</v>
      </c>
      <c r="U38" s="58"/>
    </row>
    <row r="39" spans="1:21" ht="23.25" customHeight="1">
      <c r="A39" s="21" t="s">
        <v>64</v>
      </c>
      <c r="B39" s="36" t="s">
        <v>65</v>
      </c>
      <c r="C39" s="102"/>
      <c r="D39" s="17"/>
      <c r="E39" s="170"/>
      <c r="F39" s="17"/>
      <c r="G39" s="17">
        <v>104</v>
      </c>
      <c r="H39" s="17"/>
      <c r="I39" s="18"/>
      <c r="J39" s="17"/>
      <c r="K39" s="17"/>
      <c r="L39" s="17"/>
      <c r="M39" s="17"/>
      <c r="N39" s="42"/>
      <c r="O39" s="42"/>
      <c r="P39" s="47">
        <v>66</v>
      </c>
      <c r="Q39" s="47"/>
      <c r="R39" s="52">
        <v>30</v>
      </c>
      <c r="S39" s="52"/>
      <c r="T39" s="58">
        <v>8</v>
      </c>
      <c r="U39" s="58"/>
    </row>
    <row r="40" spans="1:21" ht="36" customHeight="1">
      <c r="A40" s="63" t="s">
        <v>66</v>
      </c>
      <c r="B40" s="64" t="s">
        <v>94</v>
      </c>
      <c r="C40" s="105">
        <v>3</v>
      </c>
      <c r="D40" s="18"/>
      <c r="E40" s="18"/>
      <c r="F40" s="18"/>
      <c r="G40" s="18">
        <f>SUM(G41:G46)</f>
        <v>705</v>
      </c>
      <c r="H40" s="18">
        <f>SUM(H41:H46)</f>
        <v>211</v>
      </c>
      <c r="I40" s="18"/>
      <c r="J40" s="18">
        <f aca="true" t="shared" si="5" ref="J40:U40">SUM(J41:J46)</f>
        <v>422</v>
      </c>
      <c r="K40" s="18">
        <f t="shared" si="5"/>
        <v>222</v>
      </c>
      <c r="L40" s="18">
        <f t="shared" si="5"/>
        <v>162</v>
      </c>
      <c r="M40" s="18">
        <f t="shared" si="5"/>
        <v>38</v>
      </c>
      <c r="N40" s="43">
        <f>SUM(N41:N46)</f>
        <v>0</v>
      </c>
      <c r="O40" s="43">
        <f t="shared" si="5"/>
        <v>0</v>
      </c>
      <c r="P40" s="48">
        <f t="shared" si="5"/>
        <v>276</v>
      </c>
      <c r="Q40" s="48">
        <f t="shared" si="5"/>
        <v>100</v>
      </c>
      <c r="R40" s="53">
        <f t="shared" si="5"/>
        <v>218</v>
      </c>
      <c r="S40" s="53">
        <f t="shared" si="5"/>
        <v>62</v>
      </c>
      <c r="T40" s="59">
        <f t="shared" si="5"/>
        <v>0</v>
      </c>
      <c r="U40" s="59">
        <f t="shared" si="5"/>
        <v>0</v>
      </c>
    </row>
    <row r="41" spans="1:21" ht="25.5" customHeight="1">
      <c r="A41" s="21" t="s">
        <v>52</v>
      </c>
      <c r="B41" s="36" t="s">
        <v>95</v>
      </c>
      <c r="C41" s="195">
        <v>2</v>
      </c>
      <c r="D41" s="17"/>
      <c r="E41" s="17"/>
      <c r="F41" s="17"/>
      <c r="G41" s="17">
        <f>SUM(H41,J41)</f>
        <v>180</v>
      </c>
      <c r="H41" s="17">
        <v>60</v>
      </c>
      <c r="I41" s="18"/>
      <c r="J41" s="17">
        <v>120</v>
      </c>
      <c r="K41" s="17">
        <v>60</v>
      </c>
      <c r="L41" s="17">
        <v>60</v>
      </c>
      <c r="M41" s="17"/>
      <c r="N41" s="42"/>
      <c r="O41" s="42"/>
      <c r="P41" s="47">
        <v>120</v>
      </c>
      <c r="Q41" s="47">
        <v>60</v>
      </c>
      <c r="R41" s="52"/>
      <c r="S41" s="52"/>
      <c r="T41" s="58"/>
      <c r="U41" s="58"/>
    </row>
    <row r="42" spans="1:21" ht="23.25" customHeight="1">
      <c r="A42" s="21" t="s">
        <v>96</v>
      </c>
      <c r="B42" s="36" t="s">
        <v>97</v>
      </c>
      <c r="C42" s="196"/>
      <c r="D42" s="17"/>
      <c r="E42" s="17"/>
      <c r="F42" s="17"/>
      <c r="G42" s="17">
        <f>SUM(H42,J42)</f>
        <v>180</v>
      </c>
      <c r="H42" s="17">
        <v>60</v>
      </c>
      <c r="I42" s="18"/>
      <c r="J42" s="17">
        <v>120</v>
      </c>
      <c r="K42" s="17">
        <v>80</v>
      </c>
      <c r="L42" s="17">
        <v>40</v>
      </c>
      <c r="M42" s="17"/>
      <c r="N42" s="42"/>
      <c r="O42" s="42"/>
      <c r="P42" s="47">
        <v>120</v>
      </c>
      <c r="Q42" s="47">
        <v>40</v>
      </c>
      <c r="R42" s="52"/>
      <c r="S42" s="52"/>
      <c r="T42" s="58"/>
      <c r="U42" s="58"/>
    </row>
    <row r="43" spans="1:21" ht="14.25" customHeight="1">
      <c r="A43" s="21" t="s">
        <v>98</v>
      </c>
      <c r="B43" s="36" t="s">
        <v>99</v>
      </c>
      <c r="C43" s="102"/>
      <c r="D43" s="17">
        <v>3</v>
      </c>
      <c r="E43" s="17"/>
      <c r="F43" s="17"/>
      <c r="G43" s="17">
        <f>SUM(H43,J43)</f>
        <v>168</v>
      </c>
      <c r="H43" s="17">
        <v>56</v>
      </c>
      <c r="I43" s="18"/>
      <c r="J43" s="17">
        <v>112</v>
      </c>
      <c r="K43" s="17">
        <v>40</v>
      </c>
      <c r="L43" s="17">
        <v>34</v>
      </c>
      <c r="M43" s="17">
        <v>38</v>
      </c>
      <c r="N43" s="42"/>
      <c r="O43" s="42"/>
      <c r="P43" s="47"/>
      <c r="Q43" s="47"/>
      <c r="R43" s="52">
        <v>112</v>
      </c>
      <c r="S43" s="52">
        <v>34</v>
      </c>
      <c r="T43" s="58"/>
      <c r="U43" s="58"/>
    </row>
    <row r="44" spans="1:21" ht="17.25" customHeight="1">
      <c r="A44" s="21" t="s">
        <v>101</v>
      </c>
      <c r="B44" s="36" t="s">
        <v>100</v>
      </c>
      <c r="C44" s="102"/>
      <c r="D44" s="17"/>
      <c r="E44" s="17" t="s">
        <v>111</v>
      </c>
      <c r="F44" s="17"/>
      <c r="G44" s="17">
        <f>SUM(H44,J44)</f>
        <v>105</v>
      </c>
      <c r="H44" s="17">
        <v>35</v>
      </c>
      <c r="I44" s="18"/>
      <c r="J44" s="17">
        <v>70</v>
      </c>
      <c r="K44" s="17">
        <v>42</v>
      </c>
      <c r="L44" s="17">
        <v>28</v>
      </c>
      <c r="M44" s="17"/>
      <c r="N44" s="42"/>
      <c r="O44" s="42"/>
      <c r="P44" s="47"/>
      <c r="Q44" s="47"/>
      <c r="R44" s="52">
        <v>70</v>
      </c>
      <c r="S44" s="52">
        <v>28</v>
      </c>
      <c r="T44" s="58"/>
      <c r="U44" s="58"/>
    </row>
    <row r="45" spans="1:21" ht="14.25" customHeight="1">
      <c r="A45" s="21" t="s">
        <v>67</v>
      </c>
      <c r="B45" s="36" t="s">
        <v>42</v>
      </c>
      <c r="C45" s="102"/>
      <c r="D45" s="17"/>
      <c r="E45" s="169" t="s">
        <v>111</v>
      </c>
      <c r="F45" s="17"/>
      <c r="G45" s="17">
        <v>12</v>
      </c>
      <c r="H45" s="17"/>
      <c r="I45" s="18"/>
      <c r="J45" s="17"/>
      <c r="K45" s="17"/>
      <c r="L45" s="17"/>
      <c r="M45" s="17"/>
      <c r="N45" s="42"/>
      <c r="O45" s="42"/>
      <c r="P45" s="47">
        <v>6</v>
      </c>
      <c r="Q45" s="47"/>
      <c r="R45" s="52">
        <v>6</v>
      </c>
      <c r="S45" s="52"/>
      <c r="T45" s="58"/>
      <c r="U45" s="58"/>
    </row>
    <row r="46" spans="1:21" ht="24" customHeight="1">
      <c r="A46" s="21" t="s">
        <v>68</v>
      </c>
      <c r="B46" s="36" t="s">
        <v>65</v>
      </c>
      <c r="C46" s="102"/>
      <c r="D46" s="17"/>
      <c r="E46" s="170"/>
      <c r="F46" s="17"/>
      <c r="G46" s="17">
        <v>60</v>
      </c>
      <c r="H46" s="17"/>
      <c r="I46" s="18"/>
      <c r="J46" s="17"/>
      <c r="K46" s="17"/>
      <c r="L46" s="17"/>
      <c r="M46" s="17"/>
      <c r="N46" s="42"/>
      <c r="O46" s="42"/>
      <c r="P46" s="47">
        <v>30</v>
      </c>
      <c r="Q46" s="47"/>
      <c r="R46" s="52">
        <v>30</v>
      </c>
      <c r="S46" s="52"/>
      <c r="T46" s="58"/>
      <c r="U46" s="58"/>
    </row>
    <row r="47" spans="1:21" ht="36" customHeight="1">
      <c r="A47" s="63" t="s">
        <v>69</v>
      </c>
      <c r="B47" s="64" t="s">
        <v>102</v>
      </c>
      <c r="C47" s="102">
        <v>4</v>
      </c>
      <c r="D47" s="18"/>
      <c r="E47" s="18"/>
      <c r="F47" s="18"/>
      <c r="G47" s="18">
        <v>134</v>
      </c>
      <c r="H47" s="18">
        <v>36</v>
      </c>
      <c r="I47" s="18"/>
      <c r="J47" s="18">
        <v>72</v>
      </c>
      <c r="K47" s="18">
        <v>36</v>
      </c>
      <c r="L47" s="18">
        <v>36</v>
      </c>
      <c r="M47" s="18"/>
      <c r="N47" s="43">
        <v>0</v>
      </c>
      <c r="O47" s="43">
        <v>0</v>
      </c>
      <c r="P47" s="48">
        <v>0</v>
      </c>
      <c r="Q47" s="48">
        <v>0</v>
      </c>
      <c r="R47" s="53">
        <v>0</v>
      </c>
      <c r="S47" s="53">
        <v>0</v>
      </c>
      <c r="T47" s="59">
        <v>72</v>
      </c>
      <c r="U47" s="59">
        <v>36</v>
      </c>
    </row>
    <row r="48" spans="1:21" ht="14.25" customHeight="1">
      <c r="A48" s="21" t="s">
        <v>70</v>
      </c>
      <c r="B48" s="36" t="s">
        <v>42</v>
      </c>
      <c r="C48" s="17"/>
      <c r="D48" s="17"/>
      <c r="E48" s="171" t="s">
        <v>176</v>
      </c>
      <c r="F48" s="17"/>
      <c r="G48" s="17">
        <v>4</v>
      </c>
      <c r="H48" s="17"/>
      <c r="I48" s="18"/>
      <c r="J48" s="17"/>
      <c r="K48" s="17"/>
      <c r="L48" s="17"/>
      <c r="M48" s="17"/>
      <c r="N48" s="42"/>
      <c r="O48" s="42"/>
      <c r="P48" s="47"/>
      <c r="Q48" s="47"/>
      <c r="R48" s="52"/>
      <c r="S48" s="52"/>
      <c r="T48" s="58">
        <v>4</v>
      </c>
      <c r="U48" s="58"/>
    </row>
    <row r="49" spans="1:21" ht="24" customHeight="1">
      <c r="A49" s="21" t="s">
        <v>71</v>
      </c>
      <c r="B49" s="36" t="s">
        <v>65</v>
      </c>
      <c r="C49" s="17"/>
      <c r="D49" s="17"/>
      <c r="E49" s="172"/>
      <c r="F49" s="17"/>
      <c r="G49" s="17">
        <v>22</v>
      </c>
      <c r="H49" s="17"/>
      <c r="I49" s="18"/>
      <c r="J49" s="17"/>
      <c r="K49" s="17"/>
      <c r="L49" s="17"/>
      <c r="M49" s="17"/>
      <c r="N49" s="42"/>
      <c r="O49" s="42"/>
      <c r="P49" s="47"/>
      <c r="Q49" s="47"/>
      <c r="R49" s="52"/>
      <c r="S49" s="52"/>
      <c r="T49" s="58">
        <v>22</v>
      </c>
      <c r="U49" s="58"/>
    </row>
    <row r="50" spans="1:21" ht="27" customHeight="1">
      <c r="A50" s="21"/>
      <c r="B50" s="64" t="s">
        <v>150</v>
      </c>
      <c r="C50" s="17"/>
      <c r="D50" s="17"/>
      <c r="E50" s="74"/>
      <c r="F50" s="15">
        <v>3618</v>
      </c>
      <c r="G50" s="15">
        <v>3618</v>
      </c>
      <c r="H50" s="15">
        <v>1134</v>
      </c>
      <c r="I50" s="38">
        <v>2268</v>
      </c>
      <c r="J50" s="69">
        <f>SUM(J21,J15,J9)</f>
        <v>2268</v>
      </c>
      <c r="K50" s="15">
        <f>SUM(K21,K15,K9)</f>
        <v>1108</v>
      </c>
      <c r="L50" s="15">
        <f>SUM(L21,L15,L9)</f>
        <v>1084</v>
      </c>
      <c r="M50" s="15">
        <f>SUM(M33)</f>
        <v>76</v>
      </c>
      <c r="N50" s="43">
        <f aca="true" t="shared" si="6" ref="N50:U50">SUM(N21,N15,N9)</f>
        <v>612</v>
      </c>
      <c r="O50" s="43">
        <f t="shared" si="6"/>
        <v>194</v>
      </c>
      <c r="P50" s="48">
        <f t="shared" si="6"/>
        <v>828</v>
      </c>
      <c r="Q50" s="48">
        <f t="shared" si="6"/>
        <v>412</v>
      </c>
      <c r="R50" s="53">
        <f t="shared" si="6"/>
        <v>576</v>
      </c>
      <c r="S50" s="53">
        <f t="shared" si="6"/>
        <v>262</v>
      </c>
      <c r="T50" s="59">
        <f t="shared" si="6"/>
        <v>442</v>
      </c>
      <c r="U50" s="59">
        <f t="shared" si="6"/>
        <v>216</v>
      </c>
    </row>
    <row r="51" spans="1:21" ht="30" customHeight="1">
      <c r="A51" s="21"/>
      <c r="B51" s="64" t="s">
        <v>142</v>
      </c>
      <c r="C51" s="17"/>
      <c r="D51" s="17"/>
      <c r="E51" s="74"/>
      <c r="F51" s="15">
        <v>3402</v>
      </c>
      <c r="G51" s="15">
        <v>3402</v>
      </c>
      <c r="H51" s="15">
        <v>1134</v>
      </c>
      <c r="I51" s="38">
        <v>2268</v>
      </c>
      <c r="J51" s="69">
        <v>2268</v>
      </c>
      <c r="K51" s="15">
        <v>1108</v>
      </c>
      <c r="L51" s="15">
        <v>1084</v>
      </c>
      <c r="M51" s="15">
        <v>76</v>
      </c>
      <c r="N51" s="43">
        <v>612</v>
      </c>
      <c r="O51" s="43">
        <v>182</v>
      </c>
      <c r="P51" s="48">
        <v>720</v>
      </c>
      <c r="Q51" s="48">
        <v>424</v>
      </c>
      <c r="R51" s="53">
        <v>504</v>
      </c>
      <c r="S51" s="53">
        <v>272</v>
      </c>
      <c r="T51" s="59">
        <v>432</v>
      </c>
      <c r="U51" s="59">
        <v>216</v>
      </c>
    </row>
    <row r="52" spans="1:21" ht="14.25" customHeight="1">
      <c r="A52" s="21"/>
      <c r="B52" s="64" t="s">
        <v>143</v>
      </c>
      <c r="C52" s="17"/>
      <c r="D52" s="17"/>
      <c r="E52" s="74"/>
      <c r="F52" s="18">
        <v>2376</v>
      </c>
      <c r="G52" s="18">
        <v>2376</v>
      </c>
      <c r="H52" s="18">
        <v>792</v>
      </c>
      <c r="I52" s="18">
        <v>1584</v>
      </c>
      <c r="J52" s="18">
        <v>1584</v>
      </c>
      <c r="K52" s="17"/>
      <c r="L52" s="17"/>
      <c r="M52" s="17"/>
      <c r="N52" s="42"/>
      <c r="O52" s="42"/>
      <c r="P52" s="47"/>
      <c r="Q52" s="47"/>
      <c r="R52" s="52"/>
      <c r="S52" s="52"/>
      <c r="T52" s="58"/>
      <c r="U52" s="58"/>
    </row>
    <row r="53" spans="1:21" ht="18" customHeight="1">
      <c r="A53" s="21"/>
      <c r="B53" s="64" t="s">
        <v>144</v>
      </c>
      <c r="C53" s="17"/>
      <c r="D53" s="17"/>
      <c r="E53" s="74"/>
      <c r="F53" s="18">
        <v>1026</v>
      </c>
      <c r="G53" s="18">
        <v>1026</v>
      </c>
      <c r="H53" s="18">
        <v>342</v>
      </c>
      <c r="I53" s="18">
        <v>684</v>
      </c>
      <c r="J53" s="18">
        <v>684</v>
      </c>
      <c r="K53" s="17"/>
      <c r="L53" s="17"/>
      <c r="M53" s="17"/>
      <c r="N53" s="42"/>
      <c r="O53" s="42"/>
      <c r="P53" s="47"/>
      <c r="Q53" s="47"/>
      <c r="R53" s="52"/>
      <c r="S53" s="52"/>
      <c r="T53" s="58"/>
      <c r="U53" s="58"/>
    </row>
    <row r="54" spans="1:21" ht="15.75" customHeight="1">
      <c r="A54" s="21" t="s">
        <v>145</v>
      </c>
      <c r="B54" s="36" t="s">
        <v>42</v>
      </c>
      <c r="C54" s="17"/>
      <c r="D54" s="17"/>
      <c r="E54" s="74"/>
      <c r="F54" s="191" t="s">
        <v>57</v>
      </c>
      <c r="G54" s="191" t="s">
        <v>57</v>
      </c>
      <c r="H54" s="17"/>
      <c r="I54" s="191">
        <v>216</v>
      </c>
      <c r="J54" s="191">
        <v>216</v>
      </c>
      <c r="K54" s="17"/>
      <c r="L54" s="17"/>
      <c r="M54" s="17"/>
      <c r="N54" s="42"/>
      <c r="O54" s="42"/>
      <c r="P54" s="47"/>
      <c r="Q54" s="47"/>
      <c r="R54" s="52"/>
      <c r="S54" s="52"/>
      <c r="T54" s="58"/>
      <c r="U54" s="58"/>
    </row>
    <row r="55" spans="1:21" ht="22.5" customHeight="1">
      <c r="A55" s="21" t="s">
        <v>146</v>
      </c>
      <c r="B55" s="36" t="s">
        <v>65</v>
      </c>
      <c r="C55" s="17"/>
      <c r="D55" s="17"/>
      <c r="E55" s="74"/>
      <c r="F55" s="192"/>
      <c r="G55" s="192"/>
      <c r="H55" s="17"/>
      <c r="I55" s="192"/>
      <c r="J55" s="192"/>
      <c r="K55" s="17"/>
      <c r="L55" s="17"/>
      <c r="M55" s="17"/>
      <c r="N55" s="42"/>
      <c r="O55" s="42"/>
      <c r="P55" s="47"/>
      <c r="Q55" s="47"/>
      <c r="R55" s="52"/>
      <c r="S55" s="52"/>
      <c r="T55" s="58"/>
      <c r="U55" s="58"/>
    </row>
    <row r="56" spans="1:21" ht="22.5" customHeight="1">
      <c r="A56" s="21" t="s">
        <v>147</v>
      </c>
      <c r="B56" s="36" t="s">
        <v>148</v>
      </c>
      <c r="C56" s="17"/>
      <c r="D56" s="17"/>
      <c r="E56" s="74"/>
      <c r="F56" s="17" t="s">
        <v>50</v>
      </c>
      <c r="G56" s="17" t="s">
        <v>149</v>
      </c>
      <c r="H56" s="17"/>
      <c r="I56" s="18"/>
      <c r="J56" s="17"/>
      <c r="K56" s="17"/>
      <c r="L56" s="17"/>
      <c r="M56" s="17"/>
      <c r="N56" s="42"/>
      <c r="O56" s="42"/>
      <c r="P56" s="47"/>
      <c r="Q56" s="47"/>
      <c r="R56" s="52"/>
      <c r="S56" s="52"/>
      <c r="T56" s="58">
        <v>144</v>
      </c>
      <c r="U56" s="58"/>
    </row>
    <row r="57" spans="1:21" ht="17.25" customHeight="1">
      <c r="A57" s="20" t="s">
        <v>43</v>
      </c>
      <c r="B57" s="25" t="s">
        <v>28</v>
      </c>
      <c r="C57" s="14"/>
      <c r="D57" s="14"/>
      <c r="E57" s="14"/>
      <c r="F57" s="15" t="s">
        <v>103</v>
      </c>
      <c r="G57" s="14" t="s">
        <v>104</v>
      </c>
      <c r="H57" s="14"/>
      <c r="I57" s="23"/>
      <c r="J57" s="28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20.25" customHeight="1">
      <c r="A58" s="20" t="s">
        <v>44</v>
      </c>
      <c r="B58" s="25" t="s">
        <v>45</v>
      </c>
      <c r="C58" s="14"/>
      <c r="D58" s="14"/>
      <c r="E58" s="14"/>
      <c r="F58" s="15" t="s">
        <v>49</v>
      </c>
      <c r="G58" s="14"/>
      <c r="H58" s="23"/>
      <c r="I58" s="2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 t="s">
        <v>57</v>
      </c>
      <c r="U58" s="14"/>
    </row>
    <row r="59" spans="1:21" ht="24" customHeight="1">
      <c r="A59" s="26" t="s">
        <v>46</v>
      </c>
      <c r="B59" s="24" t="s">
        <v>48</v>
      </c>
      <c r="C59" s="17"/>
      <c r="D59" s="17"/>
      <c r="E59" s="17"/>
      <c r="F59" s="18" t="s">
        <v>50</v>
      </c>
      <c r="G59" s="17"/>
      <c r="H59" s="27"/>
      <c r="I59" s="29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 t="s">
        <v>56</v>
      </c>
      <c r="U59" s="17"/>
    </row>
    <row r="60" spans="1:21" ht="22.5" customHeight="1">
      <c r="A60" s="26" t="s">
        <v>47</v>
      </c>
      <c r="B60" s="24" t="s">
        <v>29</v>
      </c>
      <c r="C60" s="17"/>
      <c r="D60" s="17"/>
      <c r="E60" s="17"/>
      <c r="F60" s="18" t="s">
        <v>51</v>
      </c>
      <c r="G60" s="17"/>
      <c r="H60" s="27"/>
      <c r="I60" s="29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 t="s">
        <v>58</v>
      </c>
      <c r="U60" s="17"/>
    </row>
    <row r="61" spans="1:21" ht="22.5" customHeight="1">
      <c r="A61" s="26"/>
      <c r="B61" s="24"/>
      <c r="C61" s="17"/>
      <c r="D61" s="17"/>
      <c r="E61" s="17"/>
      <c r="F61" s="18"/>
      <c r="G61" s="17"/>
      <c r="H61" s="27"/>
      <c r="I61" s="29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2.75">
      <c r="A62" s="71"/>
      <c r="B62" s="72"/>
      <c r="C62" s="73"/>
      <c r="D62" s="73"/>
      <c r="E62" s="73"/>
      <c r="F62" s="73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24" customHeight="1">
      <c r="A63" s="129" t="s">
        <v>124</v>
      </c>
      <c r="B63" s="129"/>
      <c r="C63" s="129"/>
      <c r="D63" s="129"/>
      <c r="E63" s="129"/>
      <c r="F63" s="129"/>
      <c r="G63" s="128" t="s">
        <v>125</v>
      </c>
      <c r="H63" s="22" t="s">
        <v>126</v>
      </c>
      <c r="I63" s="22"/>
      <c r="J63" s="22"/>
      <c r="K63" s="22"/>
      <c r="L63" s="22"/>
      <c r="M63" s="22"/>
      <c r="N63" s="18">
        <v>612</v>
      </c>
      <c r="O63" s="18">
        <v>182</v>
      </c>
      <c r="P63" s="18">
        <v>720</v>
      </c>
      <c r="Q63" s="18">
        <v>424</v>
      </c>
      <c r="R63" s="18">
        <v>504</v>
      </c>
      <c r="S63" s="18">
        <v>272</v>
      </c>
      <c r="T63" s="18">
        <v>432</v>
      </c>
      <c r="U63" s="18">
        <v>216</v>
      </c>
    </row>
    <row r="64" spans="1:21" ht="12.75">
      <c r="A64" s="130" t="s">
        <v>127</v>
      </c>
      <c r="B64" s="130"/>
      <c r="C64" s="130"/>
      <c r="D64" s="130"/>
      <c r="E64" s="130"/>
      <c r="F64" s="130"/>
      <c r="G64" s="128"/>
      <c r="H64" s="22" t="s">
        <v>128</v>
      </c>
      <c r="I64" s="22"/>
      <c r="J64" s="22"/>
      <c r="K64" s="22"/>
      <c r="L64" s="22"/>
      <c r="M64" s="22"/>
      <c r="N64" s="18"/>
      <c r="O64" s="18"/>
      <c r="P64" s="18"/>
      <c r="Q64" s="18"/>
      <c r="R64" s="18"/>
      <c r="S64" s="18"/>
      <c r="T64" s="18"/>
      <c r="U64" s="18"/>
    </row>
    <row r="65" spans="1:21" ht="24.75" customHeight="1">
      <c r="A65" s="131" t="s">
        <v>217</v>
      </c>
      <c r="B65" s="132"/>
      <c r="C65" s="132"/>
      <c r="D65" s="132"/>
      <c r="E65" s="132"/>
      <c r="F65" s="132"/>
      <c r="G65" s="128"/>
      <c r="H65" s="22" t="s">
        <v>129</v>
      </c>
      <c r="I65" s="22"/>
      <c r="J65" s="22"/>
      <c r="K65" s="22"/>
      <c r="L65" s="22"/>
      <c r="M65" s="22"/>
      <c r="N65" s="18"/>
      <c r="O65" s="18"/>
      <c r="P65" s="18"/>
      <c r="Q65" s="18"/>
      <c r="R65" s="18"/>
      <c r="S65" s="18"/>
      <c r="T65" s="18"/>
      <c r="U65" s="18"/>
    </row>
    <row r="66" spans="1:21" ht="12.75">
      <c r="A66" s="132"/>
      <c r="B66" s="132"/>
      <c r="C66" s="132"/>
      <c r="D66" s="132"/>
      <c r="E66" s="132"/>
      <c r="F66" s="132"/>
      <c r="G66" s="128"/>
      <c r="H66" s="22" t="s">
        <v>130</v>
      </c>
      <c r="I66" s="22"/>
      <c r="J66" s="22"/>
      <c r="K66" s="22"/>
      <c r="L66" s="22"/>
      <c r="M66" s="22"/>
      <c r="N66" s="18">
        <v>0</v>
      </c>
      <c r="O66" s="18"/>
      <c r="P66" s="18">
        <v>4</v>
      </c>
      <c r="Q66" s="18"/>
      <c r="R66" s="18">
        <v>3</v>
      </c>
      <c r="S66" s="18"/>
      <c r="T66" s="18">
        <v>3</v>
      </c>
      <c r="U66" s="18"/>
    </row>
    <row r="67" spans="1:21" ht="12.75">
      <c r="A67" s="132"/>
      <c r="B67" s="132"/>
      <c r="C67" s="132"/>
      <c r="D67" s="132"/>
      <c r="E67" s="132"/>
      <c r="F67" s="132"/>
      <c r="G67" s="128"/>
      <c r="H67" s="22" t="s">
        <v>131</v>
      </c>
      <c r="I67" s="22"/>
      <c r="J67" s="22"/>
      <c r="K67" s="22"/>
      <c r="L67" s="22"/>
      <c r="M67" s="22"/>
      <c r="N67" s="18">
        <v>6</v>
      </c>
      <c r="O67" s="18"/>
      <c r="P67" s="18">
        <v>0</v>
      </c>
      <c r="Q67" s="18"/>
      <c r="R67" s="18">
        <v>3</v>
      </c>
      <c r="S67" s="18"/>
      <c r="T67" s="18">
        <v>6</v>
      </c>
      <c r="U67" s="18"/>
    </row>
    <row r="68" spans="1:21" ht="12.75">
      <c r="A68" s="132"/>
      <c r="B68" s="132"/>
      <c r="C68" s="132"/>
      <c r="D68" s="132"/>
      <c r="E68" s="132"/>
      <c r="F68" s="132"/>
      <c r="G68" s="128"/>
      <c r="H68" s="22" t="s">
        <v>132</v>
      </c>
      <c r="I68" s="22"/>
      <c r="J68" s="22"/>
      <c r="K68" s="22"/>
      <c r="L68" s="22"/>
      <c r="M68" s="22"/>
      <c r="N68" s="18">
        <v>2</v>
      </c>
      <c r="O68" s="18"/>
      <c r="P68" s="18">
        <v>2</v>
      </c>
      <c r="Q68" s="18"/>
      <c r="R68" s="18">
        <v>1</v>
      </c>
      <c r="S68" s="18"/>
      <c r="T68" s="18">
        <v>0</v>
      </c>
      <c r="U68" s="18"/>
    </row>
    <row r="69" spans="1:21" ht="12.75">
      <c r="A69" s="133"/>
      <c r="B69" s="133"/>
      <c r="C69" s="133"/>
      <c r="D69" s="133"/>
      <c r="E69" s="133"/>
      <c r="F69" s="134"/>
      <c r="G69" s="128"/>
      <c r="H69" s="22" t="s">
        <v>133</v>
      </c>
      <c r="I69" s="22"/>
      <c r="J69" s="22"/>
      <c r="K69" s="22"/>
      <c r="L69" s="22"/>
      <c r="M69" s="22"/>
      <c r="N69" s="18">
        <v>36</v>
      </c>
      <c r="O69" s="18"/>
      <c r="P69" s="18">
        <v>36</v>
      </c>
      <c r="Q69" s="18"/>
      <c r="R69" s="18">
        <v>36</v>
      </c>
      <c r="S69" s="18"/>
      <c r="T69" s="18">
        <v>36</v>
      </c>
      <c r="U69" s="18"/>
    </row>
    <row r="70" spans="1:21" ht="12.75">
      <c r="A70" s="3"/>
      <c r="B70" s="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>
      <c r="A71" s="3"/>
      <c r="B71" s="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2.75">
      <c r="A72" s="3"/>
      <c r="B72" s="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>
      <c r="A73" s="3"/>
      <c r="B73" s="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2.75">
      <c r="A74" s="3"/>
      <c r="B74" s="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>
      <c r="A75" s="6"/>
      <c r="B75" s="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6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8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6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6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9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9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9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9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9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9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9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9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9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9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9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9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9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9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9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9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9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9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9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9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9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9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9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9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9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9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9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9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9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9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9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9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9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9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9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9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9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9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9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9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9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9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>
      <c r="A157" s="9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9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9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9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9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9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9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9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9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9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9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9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9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9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9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9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9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9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9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9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9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9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2.75">
      <c r="A183" s="9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2.75">
      <c r="A184" s="9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2.75">
      <c r="A185" s="9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2.75">
      <c r="A186" s="9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9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9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9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9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2.75">
      <c r="A191" s="9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2.75">
      <c r="A192" s="9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9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2.75">
      <c r="A194" s="9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>
      <c r="A195" s="9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2.75">
      <c r="A196" s="9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2.75">
      <c r="A197" s="9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>
      <c r="A198" s="9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>
      <c r="A199" s="9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2.75">
      <c r="A200" s="9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9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2.75">
      <c r="A202" s="9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9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>
      <c r="A204" s="9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>
      <c r="A205" s="9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9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>
      <c r="A207" s="9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>
      <c r="A208" s="9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9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2.75">
      <c r="A210" s="9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2.75">
      <c r="A211" s="9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2.75">
      <c r="A212" s="9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2.75">
      <c r="A213" s="9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9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2.75">
      <c r="A215" s="9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2.75">
      <c r="A216" s="9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>
      <c r="A217" s="9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2.75">
      <c r="A218" s="9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>
      <c r="A219" s="9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9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2.75">
      <c r="A221" s="9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>
      <c r="A222" s="9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2.75">
      <c r="A223" s="9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2.75">
      <c r="A224" s="9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2.75">
      <c r="A225" s="9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9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9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9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2.75">
      <c r="A229" s="9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2.75">
      <c r="A230" s="10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10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2.75">
      <c r="A232" s="10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2.75">
      <c r="A233" s="10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10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2.75">
      <c r="A235" s="10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>
      <c r="A236" s="10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10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2.75">
      <c r="A238" s="10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10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2.75">
      <c r="A240" s="10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2.75">
      <c r="A241" s="10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2.75">
      <c r="A242" s="10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2.75">
      <c r="A243" s="10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2.75">
      <c r="A244" s="10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2.75">
      <c r="A245" s="10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10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10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2.75">
      <c r="A248" s="10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2.75">
      <c r="A249" s="1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2.75">
      <c r="A250" s="1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2.75">
      <c r="A251" s="1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2.75">
      <c r="A252" s="1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2.75">
      <c r="A253" s="1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2.75">
      <c r="A254" s="1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2.75">
      <c r="A255" s="1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2.75">
      <c r="A256" s="1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2.75">
      <c r="A257" s="1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2.75">
      <c r="A258" s="1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2.75">
      <c r="A259" s="1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2.75">
      <c r="A260" s="1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2.75">
      <c r="A261" s="1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2.75">
      <c r="A262" s="1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2.75">
      <c r="A263" s="1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2.75">
      <c r="A264" s="1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2.75">
      <c r="A265" s="1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2.75">
      <c r="A266" s="1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2.75">
      <c r="A267" s="1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2.75">
      <c r="A268" s="1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2.75">
      <c r="A269" s="1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2.75">
      <c r="A270" s="1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2.75">
      <c r="A271" s="1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2.75">
      <c r="A272" s="1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2.75">
      <c r="A273" s="1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2.75">
      <c r="A274" s="1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2.75">
      <c r="A275" s="1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2.75">
      <c r="A276" s="1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2.75">
      <c r="A277" s="1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2.75">
      <c r="A278" s="1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2.75">
      <c r="A279" s="1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2.75">
      <c r="A280" s="1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2.75">
      <c r="A281" s="1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2.75">
      <c r="A282" s="1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2.75">
      <c r="A283" s="1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2.75">
      <c r="A284" s="1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2.75">
      <c r="A285" s="1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2.75">
      <c r="A286" s="1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2.75">
      <c r="A287" s="1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2.75">
      <c r="A288" s="1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2.75">
      <c r="A289" s="1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2.75">
      <c r="A290" s="1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2.75">
      <c r="A291" s="1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2.75">
      <c r="A292" s="1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2.75">
      <c r="A293" s="1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2.75">
      <c r="A294" s="1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2.75">
      <c r="A295" s="1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2.75">
      <c r="A296" s="1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2.75">
      <c r="A297" s="1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2.75">
      <c r="A298" s="1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2.75">
      <c r="A299" s="1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2.75">
      <c r="A300" s="1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2.75">
      <c r="A301" s="1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2.75">
      <c r="A302" s="1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2.75">
      <c r="A303" s="1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2.75">
      <c r="A304" s="1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2.75">
      <c r="A305" s="1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2.75">
      <c r="A306" s="1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2.75">
      <c r="A307" s="1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2.75">
      <c r="A308" s="1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2.75">
      <c r="A309" s="1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2.75">
      <c r="A310" s="1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2.75">
      <c r="A311" s="1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2.75">
      <c r="A312" s="1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2.75">
      <c r="A313" s="1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2.75">
      <c r="A314" s="1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2.75">
      <c r="A315" s="1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2.75">
      <c r="A316" s="1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2.75">
      <c r="A317" s="1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2.75">
      <c r="A318" s="1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2.75">
      <c r="A319" s="1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2.75">
      <c r="A320" s="1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2.75">
      <c r="A321" s="1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2.75">
      <c r="A322" s="1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2.75">
      <c r="A323" s="1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2.75">
      <c r="A324" s="1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2.75">
      <c r="A325" s="1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2.75">
      <c r="A326" s="1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2.75">
      <c r="A327" s="1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2.75">
      <c r="A328" s="1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2.75">
      <c r="A329" s="1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2.75">
      <c r="A330" s="1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2.75">
      <c r="A331" s="1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2.75">
      <c r="A332" s="1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2.75">
      <c r="A333" s="1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2.75">
      <c r="A334" s="1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2.75">
      <c r="A335" s="1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2.75">
      <c r="A336" s="1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2.75">
      <c r="A337" s="1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2.75">
      <c r="A338" s="1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2.75">
      <c r="A339" s="1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2.75">
      <c r="A340" s="1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2.75">
      <c r="A341" s="1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2.75">
      <c r="A342" s="1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2.75">
      <c r="A343" s="1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2.75">
      <c r="A344" s="1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2.75">
      <c r="A345" s="1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2.75">
      <c r="A346" s="1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>
      <c r="A347" s="1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2.75">
      <c r="A348" s="1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2.75">
      <c r="A349" s="1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2.75">
      <c r="A350" s="1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2.75">
      <c r="A351" s="1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2.75">
      <c r="A352" s="1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2.75">
      <c r="A353" s="1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>
      <c r="A354" s="1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2.75">
      <c r="A355" s="1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2.75">
      <c r="A356" s="1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2.75">
      <c r="A357" s="1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2.75">
      <c r="A358" s="1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>
      <c r="A359" s="1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2.75">
      <c r="A360" s="1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2.75">
      <c r="A361" s="1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2.75">
      <c r="A362" s="1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2.75">
      <c r="A363" s="1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2.75">
      <c r="A364" s="1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</sheetData>
  <sheetProtection/>
  <mergeCells count="45">
    <mergeCell ref="F54:F55"/>
    <mergeCell ref="G54:G55"/>
    <mergeCell ref="I54:I55"/>
    <mergeCell ref="J54:J55"/>
    <mergeCell ref="C23:C24"/>
    <mergeCell ref="E38:E39"/>
    <mergeCell ref="C41:C42"/>
    <mergeCell ref="N4:O4"/>
    <mergeCell ref="N3:Q3"/>
    <mergeCell ref="D4:D7"/>
    <mergeCell ref="E45:E46"/>
    <mergeCell ref="E48:E49"/>
    <mergeCell ref="N5:O5"/>
    <mergeCell ref="K4:M6"/>
    <mergeCell ref="I4:J6"/>
    <mergeCell ref="I2:M3"/>
    <mergeCell ref="E19:E20"/>
    <mergeCell ref="R5:S5"/>
    <mergeCell ref="F2:G6"/>
    <mergeCell ref="N2:U2"/>
    <mergeCell ref="T5:U5"/>
    <mergeCell ref="H2:H7"/>
    <mergeCell ref="P6:P7"/>
    <mergeCell ref="P4:Q4"/>
    <mergeCell ref="T4:U4"/>
    <mergeCell ref="T6:T7"/>
    <mergeCell ref="P5:Q5"/>
    <mergeCell ref="A1:U1"/>
    <mergeCell ref="A2:A7"/>
    <mergeCell ref="B2:B7"/>
    <mergeCell ref="C2:E3"/>
    <mergeCell ref="C4:C7"/>
    <mergeCell ref="R4:S4"/>
    <mergeCell ref="R6:R7"/>
    <mergeCell ref="E4:E7"/>
    <mergeCell ref="N6:N7"/>
    <mergeCell ref="R3:U3"/>
    <mergeCell ref="G63:G69"/>
    <mergeCell ref="A63:F63"/>
    <mergeCell ref="A64:F64"/>
    <mergeCell ref="A65:F65"/>
    <mergeCell ref="A66:F66"/>
    <mergeCell ref="A67:F67"/>
    <mergeCell ref="A68:F68"/>
    <mergeCell ref="A69:F69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96" zoomScaleNormal="96"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0" customWidth="1"/>
    <col min="2" max="2" width="28.75390625" style="0" customWidth="1"/>
  </cols>
  <sheetData>
    <row r="1" spans="1:7" ht="37.5" customHeight="1">
      <c r="A1" s="201" t="s">
        <v>219</v>
      </c>
      <c r="B1" s="201"/>
      <c r="C1" s="201"/>
      <c r="D1" s="201"/>
      <c r="E1" s="201"/>
      <c r="F1" s="201"/>
      <c r="G1" s="201"/>
    </row>
    <row r="2" spans="1:7" ht="12.75">
      <c r="A2" s="136" t="s">
        <v>1</v>
      </c>
      <c r="B2" s="137" t="s">
        <v>134</v>
      </c>
      <c r="C2" s="202" t="s">
        <v>135</v>
      </c>
      <c r="D2" s="203" t="s">
        <v>22</v>
      </c>
      <c r="E2" s="204"/>
      <c r="F2" s="204"/>
      <c r="G2" s="204"/>
    </row>
    <row r="3" spans="1:7" ht="12.75">
      <c r="A3" s="136"/>
      <c r="B3" s="137"/>
      <c r="C3" s="202"/>
      <c r="D3" s="205" t="s">
        <v>23</v>
      </c>
      <c r="E3" s="205"/>
      <c r="F3" s="205" t="s">
        <v>24</v>
      </c>
      <c r="G3" s="205"/>
    </row>
    <row r="4" spans="1:7" ht="12.75">
      <c r="A4" s="136"/>
      <c r="B4" s="137"/>
      <c r="C4" s="202"/>
      <c r="D4" s="75" t="s">
        <v>25</v>
      </c>
      <c r="E4" s="76" t="s">
        <v>26</v>
      </c>
      <c r="F4" s="57" t="s">
        <v>136</v>
      </c>
      <c r="G4" s="51" t="s">
        <v>137</v>
      </c>
    </row>
    <row r="5" spans="1:7" ht="12.75">
      <c r="A5" s="136"/>
      <c r="B5" s="137"/>
      <c r="C5" s="202"/>
      <c r="D5" s="75" t="s">
        <v>151</v>
      </c>
      <c r="E5" s="76" t="s">
        <v>105</v>
      </c>
      <c r="F5" s="57" t="s">
        <v>106</v>
      </c>
      <c r="G5" s="51" t="s">
        <v>107</v>
      </c>
    </row>
    <row r="6" spans="1:7" ht="12.75" customHeight="1">
      <c r="A6" s="136"/>
      <c r="B6" s="137"/>
      <c r="C6" s="202"/>
      <c r="D6" s="197" t="s">
        <v>0</v>
      </c>
      <c r="E6" s="198" t="s">
        <v>0</v>
      </c>
      <c r="F6" s="199" t="s">
        <v>0</v>
      </c>
      <c r="G6" s="200" t="s">
        <v>0</v>
      </c>
    </row>
    <row r="7" spans="1:7" ht="22.5" customHeight="1">
      <c r="A7" s="136"/>
      <c r="B7" s="137"/>
      <c r="C7" s="202"/>
      <c r="D7" s="197"/>
      <c r="E7" s="198"/>
      <c r="F7" s="199"/>
      <c r="G7" s="200"/>
    </row>
    <row r="8" spans="1:7" ht="12.75">
      <c r="A8" s="31">
        <v>1</v>
      </c>
      <c r="B8" s="31">
        <v>2</v>
      </c>
      <c r="C8" s="33">
        <v>3</v>
      </c>
      <c r="D8" s="75">
        <v>4</v>
      </c>
      <c r="E8" s="76">
        <v>5</v>
      </c>
      <c r="F8" s="57">
        <v>6</v>
      </c>
      <c r="G8" s="51">
        <v>7</v>
      </c>
    </row>
    <row r="9" spans="1:7" ht="36.75" customHeight="1">
      <c r="A9" s="77" t="s">
        <v>5</v>
      </c>
      <c r="B9" s="13" t="s">
        <v>138</v>
      </c>
      <c r="C9" s="86">
        <f>SUM(C10:C14)</f>
        <v>211</v>
      </c>
      <c r="D9" s="87">
        <f>SUM(D10:D14)</f>
        <v>101</v>
      </c>
      <c r="E9" s="88">
        <f>SUM(E10:E14)</f>
        <v>44</v>
      </c>
      <c r="F9" s="89">
        <f>SUM(F10:F14)</f>
        <v>40</v>
      </c>
      <c r="G9" s="90">
        <f>SUM(G10:G14)</f>
        <v>26</v>
      </c>
    </row>
    <row r="10" spans="1:7" ht="12.75">
      <c r="A10" s="68" t="s">
        <v>6</v>
      </c>
      <c r="B10" s="36" t="s">
        <v>13</v>
      </c>
      <c r="C10" s="91">
        <v>10</v>
      </c>
      <c r="D10" s="92">
        <v>10</v>
      </c>
      <c r="E10" s="93"/>
      <c r="F10" s="94"/>
      <c r="G10" s="95"/>
    </row>
    <row r="11" spans="1:7" ht="12.75">
      <c r="A11" s="68" t="s">
        <v>7</v>
      </c>
      <c r="B11" s="36" t="s">
        <v>30</v>
      </c>
      <c r="C11" s="91">
        <v>10</v>
      </c>
      <c r="D11" s="92">
        <v>10</v>
      </c>
      <c r="E11" s="93"/>
      <c r="F11" s="94"/>
      <c r="G11" s="95"/>
    </row>
    <row r="12" spans="1:7" ht="12.75">
      <c r="A12" s="68" t="s">
        <v>8</v>
      </c>
      <c r="B12" s="36" t="s">
        <v>14</v>
      </c>
      <c r="C12" s="91">
        <v>32</v>
      </c>
      <c r="D12" s="92">
        <v>14</v>
      </c>
      <c r="E12" s="93">
        <v>4</v>
      </c>
      <c r="F12" s="94">
        <v>12</v>
      </c>
      <c r="G12" s="95">
        <v>2</v>
      </c>
    </row>
    <row r="13" spans="1:7" ht="12.75">
      <c r="A13" s="68" t="s">
        <v>9</v>
      </c>
      <c r="B13" s="36" t="s">
        <v>75</v>
      </c>
      <c r="C13" s="91">
        <v>126</v>
      </c>
      <c r="D13" s="92">
        <v>34</v>
      </c>
      <c r="E13" s="93">
        <v>40</v>
      </c>
      <c r="F13" s="94">
        <v>28</v>
      </c>
      <c r="G13" s="95">
        <v>24</v>
      </c>
    </row>
    <row r="14" spans="1:7" ht="12.75">
      <c r="A14" s="68" t="s">
        <v>152</v>
      </c>
      <c r="B14" s="36" t="s">
        <v>108</v>
      </c>
      <c r="C14" s="91">
        <v>33</v>
      </c>
      <c r="D14" s="92">
        <v>33</v>
      </c>
      <c r="E14" s="93"/>
      <c r="F14" s="94"/>
      <c r="G14" s="95"/>
    </row>
    <row r="15" spans="1:7" ht="24">
      <c r="A15" s="82" t="s">
        <v>10</v>
      </c>
      <c r="B15" s="13" t="s">
        <v>139</v>
      </c>
      <c r="C15" s="15">
        <f>SUM(C16:C20)</f>
        <v>180</v>
      </c>
      <c r="D15" s="78">
        <f>SUM(D16:D20)</f>
        <v>68</v>
      </c>
      <c r="E15" s="79">
        <f>SUM(E16:E20)</f>
        <v>60</v>
      </c>
      <c r="F15" s="59">
        <f>SUM(F16:F20)</f>
        <v>48</v>
      </c>
      <c r="G15" s="53">
        <f>SUM(G16:G20)</f>
        <v>4</v>
      </c>
    </row>
    <row r="16" spans="1:7" ht="12.75">
      <c r="A16" s="19" t="s">
        <v>11</v>
      </c>
      <c r="B16" s="37" t="s">
        <v>15</v>
      </c>
      <c r="C16" s="17">
        <v>35</v>
      </c>
      <c r="D16" s="80">
        <v>25</v>
      </c>
      <c r="E16" s="81">
        <v>10</v>
      </c>
      <c r="F16" s="58"/>
      <c r="G16" s="52"/>
    </row>
    <row r="17" spans="1:7" ht="12.75">
      <c r="A17" s="19" t="s">
        <v>12</v>
      </c>
      <c r="B17" s="37" t="s">
        <v>76</v>
      </c>
      <c r="C17" s="17">
        <v>26</v>
      </c>
      <c r="D17" s="80">
        <v>26</v>
      </c>
      <c r="E17" s="81"/>
      <c r="F17" s="58"/>
      <c r="G17" s="52"/>
    </row>
    <row r="18" spans="1:7" ht="24">
      <c r="A18" s="19" t="s">
        <v>77</v>
      </c>
      <c r="B18" s="37" t="s">
        <v>78</v>
      </c>
      <c r="C18" s="17">
        <v>17</v>
      </c>
      <c r="D18" s="80">
        <v>17</v>
      </c>
      <c r="E18" s="81"/>
      <c r="F18" s="58"/>
      <c r="G18" s="52"/>
    </row>
    <row r="19" spans="1:7" ht="36">
      <c r="A19" s="19" t="s">
        <v>115</v>
      </c>
      <c r="B19" s="37" t="s">
        <v>109</v>
      </c>
      <c r="C19" s="60">
        <v>56</v>
      </c>
      <c r="D19" s="80"/>
      <c r="E19" s="81">
        <v>30</v>
      </c>
      <c r="F19" s="58">
        <v>24</v>
      </c>
      <c r="G19" s="52">
        <v>2</v>
      </c>
    </row>
    <row r="20" spans="1:7" ht="24">
      <c r="A20" s="19" t="s">
        <v>114</v>
      </c>
      <c r="B20" s="37" t="s">
        <v>110</v>
      </c>
      <c r="C20" s="60">
        <v>46</v>
      </c>
      <c r="D20" s="80"/>
      <c r="E20" s="81">
        <v>20</v>
      </c>
      <c r="F20" s="58">
        <v>24</v>
      </c>
      <c r="G20" s="52">
        <v>2</v>
      </c>
    </row>
    <row r="21" spans="1:7" ht="14.25">
      <c r="A21" s="82" t="s">
        <v>31</v>
      </c>
      <c r="B21" s="13" t="s">
        <v>140</v>
      </c>
      <c r="C21" s="15">
        <f>SUM(C22,C33)</f>
        <v>743</v>
      </c>
      <c r="D21" s="78">
        <f>SUM(D22,D33)</f>
        <v>135</v>
      </c>
      <c r="E21" s="79">
        <f>SUM(E22,E33)</f>
        <v>256</v>
      </c>
      <c r="F21" s="59">
        <f>SUM(F22,F33)</f>
        <v>159</v>
      </c>
      <c r="G21" s="53">
        <f>SUM(G22,G33)</f>
        <v>193</v>
      </c>
    </row>
    <row r="22" spans="1:7" ht="24">
      <c r="A22" s="82" t="s">
        <v>32</v>
      </c>
      <c r="B22" s="13" t="s">
        <v>33</v>
      </c>
      <c r="C22" s="15">
        <f>SUM(C23:C32)</f>
        <v>330</v>
      </c>
      <c r="D22" s="78">
        <f>SUM(D23:D32)</f>
        <v>101</v>
      </c>
      <c r="E22" s="79">
        <f>SUM(E23:E32)</f>
        <v>96</v>
      </c>
      <c r="F22" s="59">
        <f>SUM(F23:F32)</f>
        <v>48</v>
      </c>
      <c r="G22" s="53">
        <f>SUM(G23:G32)</f>
        <v>85</v>
      </c>
    </row>
    <row r="23" spans="1:7" ht="12.75">
      <c r="A23" s="19" t="s">
        <v>34</v>
      </c>
      <c r="B23" s="37" t="s">
        <v>79</v>
      </c>
      <c r="C23" s="60">
        <v>44</v>
      </c>
      <c r="D23" s="80">
        <v>38</v>
      </c>
      <c r="E23" s="81">
        <v>6</v>
      </c>
      <c r="F23" s="58"/>
      <c r="G23" s="52"/>
    </row>
    <row r="24" spans="1:7" ht="12.75">
      <c r="A24" s="19" t="s">
        <v>35</v>
      </c>
      <c r="B24" s="37" t="s">
        <v>80</v>
      </c>
      <c r="C24" s="60">
        <v>20</v>
      </c>
      <c r="D24" s="80"/>
      <c r="E24" s="81">
        <v>20</v>
      </c>
      <c r="F24" s="58"/>
      <c r="G24" s="52"/>
    </row>
    <row r="25" spans="1:7" ht="12.75">
      <c r="A25" s="19" t="s">
        <v>36</v>
      </c>
      <c r="B25" s="37" t="s">
        <v>81</v>
      </c>
      <c r="C25" s="17">
        <v>35</v>
      </c>
      <c r="D25" s="80"/>
      <c r="E25" s="81"/>
      <c r="F25" s="58"/>
      <c r="G25" s="52">
        <v>35</v>
      </c>
    </row>
    <row r="26" spans="1:7" ht="24">
      <c r="A26" s="19" t="s">
        <v>37</v>
      </c>
      <c r="B26" s="37" t="s">
        <v>82</v>
      </c>
      <c r="C26" s="17">
        <v>25</v>
      </c>
      <c r="D26" s="80">
        <v>25</v>
      </c>
      <c r="E26" s="81"/>
      <c r="F26" s="58"/>
      <c r="G26" s="52"/>
    </row>
    <row r="27" spans="1:7" ht="24">
      <c r="A27" s="19" t="s">
        <v>38</v>
      </c>
      <c r="B27" s="37" t="s">
        <v>83</v>
      </c>
      <c r="C27" s="17">
        <v>34</v>
      </c>
      <c r="D27" s="80"/>
      <c r="E27" s="81">
        <v>24</v>
      </c>
      <c r="F27" s="58">
        <v>10</v>
      </c>
      <c r="G27" s="52"/>
    </row>
    <row r="28" spans="1:7" ht="24">
      <c r="A28" s="19" t="s">
        <v>72</v>
      </c>
      <c r="B28" s="37" t="s">
        <v>84</v>
      </c>
      <c r="C28" s="17">
        <v>40</v>
      </c>
      <c r="D28" s="80"/>
      <c r="E28" s="81"/>
      <c r="F28" s="58">
        <v>38</v>
      </c>
      <c r="G28" s="52">
        <v>2</v>
      </c>
    </row>
    <row r="29" spans="1:7" ht="12.75">
      <c r="A29" s="19" t="s">
        <v>85</v>
      </c>
      <c r="B29" s="37" t="s">
        <v>86</v>
      </c>
      <c r="C29" s="17">
        <v>48</v>
      </c>
      <c r="D29" s="80"/>
      <c r="E29" s="81"/>
      <c r="F29" s="58"/>
      <c r="G29" s="52">
        <v>48</v>
      </c>
    </row>
    <row r="30" spans="1:7" ht="24">
      <c r="A30" s="19" t="s">
        <v>87</v>
      </c>
      <c r="B30" s="37" t="s">
        <v>16</v>
      </c>
      <c r="C30" s="17">
        <v>30</v>
      </c>
      <c r="D30" s="80"/>
      <c r="E30" s="81">
        <v>30</v>
      </c>
      <c r="F30" s="58"/>
      <c r="G30" s="52"/>
    </row>
    <row r="31" spans="1:7" ht="12.75">
      <c r="A31" s="17" t="s">
        <v>88</v>
      </c>
      <c r="B31" s="85" t="s">
        <v>17</v>
      </c>
      <c r="C31" s="17">
        <v>37</v>
      </c>
      <c r="D31" s="80">
        <v>21</v>
      </c>
      <c r="E31" s="81">
        <v>16</v>
      </c>
      <c r="F31" s="58"/>
      <c r="G31" s="52"/>
    </row>
    <row r="32" spans="1:7" ht="24">
      <c r="A32" s="17" t="s">
        <v>116</v>
      </c>
      <c r="B32" s="37" t="s">
        <v>113</v>
      </c>
      <c r="C32" s="60">
        <v>17</v>
      </c>
      <c r="D32" s="80">
        <v>17</v>
      </c>
      <c r="E32" s="81"/>
      <c r="F32" s="58"/>
      <c r="G32" s="52"/>
    </row>
    <row r="33" spans="1:7" ht="14.25">
      <c r="A33" s="83" t="s">
        <v>40</v>
      </c>
      <c r="B33" s="13" t="s">
        <v>39</v>
      </c>
      <c r="C33" s="15">
        <f>SUM(C34,C38,C43)</f>
        <v>413</v>
      </c>
      <c r="D33" s="78">
        <f>SUM(D34,D38,D43)</f>
        <v>34</v>
      </c>
      <c r="E33" s="79">
        <f>SUM(E34,E38,E43)</f>
        <v>160</v>
      </c>
      <c r="F33" s="59">
        <f>SUM(F34,F38,F43)</f>
        <v>111</v>
      </c>
      <c r="G33" s="53">
        <f>SUM(G34,G38,G43)</f>
        <v>108</v>
      </c>
    </row>
    <row r="34" spans="1:7" ht="36">
      <c r="A34" s="63" t="s">
        <v>62</v>
      </c>
      <c r="B34" s="64" t="s">
        <v>89</v>
      </c>
      <c r="C34" s="18">
        <f>C3+SUM(C35:C37)</f>
        <v>166</v>
      </c>
      <c r="D34" s="78">
        <f>SUM(D35:D37)</f>
        <v>34</v>
      </c>
      <c r="E34" s="79">
        <f>SUM(E35:E37)</f>
        <v>40</v>
      </c>
      <c r="F34" s="59">
        <f>SUM(F35:F37)</f>
        <v>20</v>
      </c>
      <c r="G34" s="53">
        <f>G35+G36+G37</f>
        <v>72</v>
      </c>
    </row>
    <row r="35" spans="1:7" ht="24">
      <c r="A35" s="21" t="s">
        <v>41</v>
      </c>
      <c r="B35" s="36" t="s">
        <v>90</v>
      </c>
      <c r="C35" s="17">
        <v>94</v>
      </c>
      <c r="D35" s="80">
        <v>34</v>
      </c>
      <c r="E35" s="81">
        <v>40</v>
      </c>
      <c r="F35" s="58">
        <v>20</v>
      </c>
      <c r="G35" s="52"/>
    </row>
    <row r="36" spans="1:7" ht="24">
      <c r="A36" s="21" t="s">
        <v>61</v>
      </c>
      <c r="B36" s="36" t="s">
        <v>91</v>
      </c>
      <c r="C36" s="17">
        <v>36</v>
      </c>
      <c r="D36" s="80"/>
      <c r="E36" s="81"/>
      <c r="F36" s="58"/>
      <c r="G36" s="52">
        <v>36</v>
      </c>
    </row>
    <row r="37" spans="1:7" ht="24">
      <c r="A37" s="21" t="s">
        <v>92</v>
      </c>
      <c r="B37" s="36" t="s">
        <v>93</v>
      </c>
      <c r="C37" s="17">
        <v>36</v>
      </c>
      <c r="D37" s="80"/>
      <c r="E37" s="81"/>
      <c r="F37" s="58"/>
      <c r="G37" s="52">
        <v>36</v>
      </c>
    </row>
    <row r="38" spans="1:7" ht="53.25" customHeight="1">
      <c r="A38" s="63" t="s">
        <v>66</v>
      </c>
      <c r="B38" s="64" t="s">
        <v>94</v>
      </c>
      <c r="C38" s="18">
        <f>SUM(C39:C42)</f>
        <v>211</v>
      </c>
      <c r="D38" s="78">
        <f>SUM(D39:D42)</f>
        <v>0</v>
      </c>
      <c r="E38" s="79">
        <f>SUM(E39:E42)</f>
        <v>120</v>
      </c>
      <c r="F38" s="59">
        <f>SUM(F39:F42)</f>
        <v>91</v>
      </c>
      <c r="G38" s="53">
        <f>SUM(G39:G42)</f>
        <v>0</v>
      </c>
    </row>
    <row r="39" spans="1:7" ht="24">
      <c r="A39" s="21" t="s">
        <v>52</v>
      </c>
      <c r="B39" s="36" t="s">
        <v>95</v>
      </c>
      <c r="C39" s="17">
        <v>60</v>
      </c>
      <c r="D39" s="80"/>
      <c r="E39" s="81">
        <v>60</v>
      </c>
      <c r="F39" s="58"/>
      <c r="G39" s="52"/>
    </row>
    <row r="40" spans="1:7" ht="24">
      <c r="A40" s="21" t="s">
        <v>96</v>
      </c>
      <c r="B40" s="36" t="s">
        <v>97</v>
      </c>
      <c r="C40" s="17">
        <v>60</v>
      </c>
      <c r="D40" s="80"/>
      <c r="E40" s="81">
        <v>60</v>
      </c>
      <c r="F40" s="58"/>
      <c r="G40" s="52"/>
    </row>
    <row r="41" spans="1:7" ht="11.25" customHeight="1">
      <c r="A41" s="21" t="s">
        <v>98</v>
      </c>
      <c r="B41" s="36" t="s">
        <v>99</v>
      </c>
      <c r="C41" s="17">
        <v>56</v>
      </c>
      <c r="D41" s="80"/>
      <c r="E41" s="81"/>
      <c r="F41" s="58">
        <v>56</v>
      </c>
      <c r="G41" s="52"/>
    </row>
    <row r="42" spans="1:7" ht="30" customHeight="1">
      <c r="A42" s="21" t="s">
        <v>101</v>
      </c>
      <c r="B42" s="36" t="s">
        <v>100</v>
      </c>
      <c r="C42" s="17">
        <v>35</v>
      </c>
      <c r="D42" s="80"/>
      <c r="E42" s="81"/>
      <c r="F42" s="58">
        <v>35</v>
      </c>
      <c r="G42" s="52"/>
    </row>
    <row r="43" spans="1:7" ht="36">
      <c r="A43" s="63" t="s">
        <v>69</v>
      </c>
      <c r="B43" s="64" t="s">
        <v>102</v>
      </c>
      <c r="C43" s="18">
        <v>36</v>
      </c>
      <c r="D43" s="78">
        <v>0</v>
      </c>
      <c r="E43" s="79">
        <v>0</v>
      </c>
      <c r="F43" s="59">
        <v>0</v>
      </c>
      <c r="G43" s="53">
        <v>36</v>
      </c>
    </row>
    <row r="44" spans="1:7" ht="36">
      <c r="A44" s="83"/>
      <c r="B44" s="23" t="s">
        <v>141</v>
      </c>
      <c r="C44" s="15">
        <f>SUM(C21,C15,C9)</f>
        <v>1134</v>
      </c>
      <c r="D44" s="78">
        <f>SUM(D21,D15,D9)</f>
        <v>304</v>
      </c>
      <c r="E44" s="79">
        <f>SUM(E21,E15,E9)</f>
        <v>360</v>
      </c>
      <c r="F44" s="59">
        <f>SUM(F21,F15,F9)</f>
        <v>247</v>
      </c>
      <c r="G44" s="53">
        <f>SUM(G21,G15,G9)</f>
        <v>223</v>
      </c>
    </row>
    <row r="45" spans="1:7" ht="12.75">
      <c r="A45" s="96"/>
      <c r="B45" s="96" t="s">
        <v>153</v>
      </c>
      <c r="C45" s="96"/>
      <c r="D45" s="96">
        <v>18</v>
      </c>
      <c r="E45" s="96">
        <v>18</v>
      </c>
      <c r="F45" s="96">
        <v>18</v>
      </c>
      <c r="G45" s="96">
        <v>18</v>
      </c>
    </row>
  </sheetData>
  <sheetProtection/>
  <mergeCells count="11">
    <mergeCell ref="F3:G3"/>
    <mergeCell ref="D6:D7"/>
    <mergeCell ref="E6:E7"/>
    <mergeCell ref="F6:F7"/>
    <mergeCell ref="G6:G7"/>
    <mergeCell ref="A1:G1"/>
    <mergeCell ref="A2:A7"/>
    <mergeCell ref="B2:B7"/>
    <mergeCell ref="C2:C7"/>
    <mergeCell ref="D2:G2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A1" sqref="A1:G1"/>
    </sheetView>
  </sheetViews>
  <sheetFormatPr defaultColWidth="9.00390625" defaultRowHeight="12.75"/>
  <cols>
    <col min="1" max="1" width="10.375" style="0" customWidth="1"/>
    <col min="2" max="2" width="25.00390625" style="0" customWidth="1"/>
    <col min="4" max="4" width="10.00390625" style="0" customWidth="1"/>
  </cols>
  <sheetData>
    <row r="1" spans="1:7" ht="12.75">
      <c r="A1" s="208" t="s">
        <v>220</v>
      </c>
      <c r="B1" s="208"/>
      <c r="C1" s="208"/>
      <c r="D1" s="208"/>
      <c r="E1" s="208"/>
      <c r="F1" s="208"/>
      <c r="G1" s="208"/>
    </row>
    <row r="2" spans="1:7" ht="12.75">
      <c r="A2" s="209" t="s">
        <v>1</v>
      </c>
      <c r="B2" s="212" t="s">
        <v>134</v>
      </c>
      <c r="C2" s="213" t="s">
        <v>154</v>
      </c>
      <c r="D2" s="212" t="s">
        <v>155</v>
      </c>
      <c r="E2" s="212"/>
      <c r="F2" s="212"/>
      <c r="G2" s="212"/>
    </row>
    <row r="3" spans="1:7" ht="12.75">
      <c r="A3" s="210"/>
      <c r="B3" s="212"/>
      <c r="C3" s="214"/>
      <c r="D3" s="212"/>
      <c r="E3" s="212"/>
      <c r="F3" s="212"/>
      <c r="G3" s="212"/>
    </row>
    <row r="4" spans="1:7" ht="12.75">
      <c r="A4" s="210"/>
      <c r="B4" s="212"/>
      <c r="C4" s="214"/>
      <c r="D4" s="212" t="s">
        <v>156</v>
      </c>
      <c r="E4" s="216"/>
      <c r="F4" s="212" t="s">
        <v>157</v>
      </c>
      <c r="G4" s="212"/>
    </row>
    <row r="5" spans="1:7" ht="12.75">
      <c r="A5" s="210"/>
      <c r="B5" s="212"/>
      <c r="C5" s="214"/>
      <c r="D5" s="216"/>
      <c r="E5" s="216"/>
      <c r="F5" s="212"/>
      <c r="G5" s="212"/>
    </row>
    <row r="6" spans="1:7" ht="12.75">
      <c r="A6" s="210"/>
      <c r="B6" s="212"/>
      <c r="C6" s="214"/>
      <c r="D6" s="216"/>
      <c r="E6" s="216"/>
      <c r="F6" s="212"/>
      <c r="G6" s="212"/>
    </row>
    <row r="7" spans="1:7" ht="63.75">
      <c r="A7" s="211"/>
      <c r="B7" s="212"/>
      <c r="C7" s="215"/>
      <c r="D7" s="97" t="s">
        <v>158</v>
      </c>
      <c r="E7" s="98" t="s">
        <v>159</v>
      </c>
      <c r="F7" s="97" t="s">
        <v>158</v>
      </c>
      <c r="G7" s="97" t="s">
        <v>160</v>
      </c>
    </row>
    <row r="8" spans="1:7" ht="12.75">
      <c r="A8" s="31">
        <v>1</v>
      </c>
      <c r="B8" s="31">
        <v>2</v>
      </c>
      <c r="C8" s="31">
        <v>3</v>
      </c>
      <c r="D8" s="99">
        <v>4</v>
      </c>
      <c r="E8" s="99">
        <v>5</v>
      </c>
      <c r="F8" s="99">
        <v>6</v>
      </c>
      <c r="G8" s="99">
        <v>7</v>
      </c>
    </row>
    <row r="9" spans="1:7" ht="36">
      <c r="A9" s="67" t="s">
        <v>5</v>
      </c>
      <c r="B9" s="13" t="s">
        <v>138</v>
      </c>
      <c r="C9" s="101">
        <f>SUM(C10:C14)</f>
        <v>633</v>
      </c>
      <c r="D9" s="101">
        <f>SUM(D10:D14)</f>
        <v>348</v>
      </c>
      <c r="E9" s="101">
        <f>SUM(E10:E14)</f>
        <v>174</v>
      </c>
      <c r="F9" s="101">
        <f>SUM(F10:F14)</f>
        <v>74</v>
      </c>
      <c r="G9" s="101">
        <f>SUM(G10:G14)</f>
        <v>37</v>
      </c>
    </row>
    <row r="10" spans="1:7" ht="12.75">
      <c r="A10" s="68" t="s">
        <v>6</v>
      </c>
      <c r="B10" s="36" t="s">
        <v>13</v>
      </c>
      <c r="C10" s="102">
        <v>61</v>
      </c>
      <c r="D10" s="102">
        <v>48</v>
      </c>
      <c r="E10" s="103">
        <v>8</v>
      </c>
      <c r="F10" s="102">
        <v>3</v>
      </c>
      <c r="G10" s="102">
        <v>2</v>
      </c>
    </row>
    <row r="11" spans="1:7" ht="12.75">
      <c r="A11" s="68" t="s">
        <v>7</v>
      </c>
      <c r="B11" s="36" t="s">
        <v>30</v>
      </c>
      <c r="C11" s="102">
        <v>61</v>
      </c>
      <c r="D11" s="102">
        <v>48</v>
      </c>
      <c r="E11" s="103">
        <v>8</v>
      </c>
      <c r="F11" s="102">
        <v>3</v>
      </c>
      <c r="G11" s="102">
        <v>2</v>
      </c>
    </row>
    <row r="12" spans="1:7" ht="12.75">
      <c r="A12" s="68" t="s">
        <v>8</v>
      </c>
      <c r="B12" s="36" t="s">
        <v>14</v>
      </c>
      <c r="C12" s="102">
        <v>158</v>
      </c>
      <c r="D12" s="102">
        <v>126</v>
      </c>
      <c r="E12" s="103">
        <v>32</v>
      </c>
      <c r="F12" s="102">
        <v>0</v>
      </c>
      <c r="G12" s="102">
        <v>0</v>
      </c>
    </row>
    <row r="13" spans="1:7" ht="12.75">
      <c r="A13" s="68" t="s">
        <v>9</v>
      </c>
      <c r="B13" s="36" t="s">
        <v>75</v>
      </c>
      <c r="C13" s="102">
        <v>252</v>
      </c>
      <c r="D13" s="102">
        <v>126</v>
      </c>
      <c r="E13" s="103">
        <v>126</v>
      </c>
      <c r="F13" s="102">
        <v>0</v>
      </c>
      <c r="G13" s="102">
        <v>0</v>
      </c>
    </row>
    <row r="14" spans="1:7" ht="12.75">
      <c r="A14" s="68" t="s">
        <v>152</v>
      </c>
      <c r="B14" s="36" t="s">
        <v>108</v>
      </c>
      <c r="C14" s="102">
        <v>101</v>
      </c>
      <c r="D14" s="102">
        <v>0</v>
      </c>
      <c r="E14" s="103">
        <v>0</v>
      </c>
      <c r="F14" s="102">
        <v>68</v>
      </c>
      <c r="G14" s="102">
        <v>33</v>
      </c>
    </row>
    <row r="15" spans="1:7" ht="36">
      <c r="A15" s="13" t="s">
        <v>10</v>
      </c>
      <c r="B15" s="13" t="s">
        <v>139</v>
      </c>
      <c r="C15" s="101">
        <f>SUM(C16:C20)</f>
        <v>540</v>
      </c>
      <c r="D15" s="101">
        <f>SUM(D16:D20)</f>
        <v>123</v>
      </c>
      <c r="E15" s="101">
        <f>SUM(E16:E20)</f>
        <v>62</v>
      </c>
      <c r="F15" s="101">
        <f>SUM(F16:F20)</f>
        <v>237</v>
      </c>
      <c r="G15" s="101">
        <f>SUM(G16:G20)</f>
        <v>118</v>
      </c>
    </row>
    <row r="16" spans="1:9" ht="12.75">
      <c r="A16" s="19" t="s">
        <v>11</v>
      </c>
      <c r="B16" s="37" t="s">
        <v>15</v>
      </c>
      <c r="C16" s="102">
        <v>106</v>
      </c>
      <c r="D16" s="70">
        <v>53</v>
      </c>
      <c r="E16" s="103">
        <v>26</v>
      </c>
      <c r="F16" s="102">
        <v>18</v>
      </c>
      <c r="G16" s="102">
        <v>9</v>
      </c>
      <c r="H16" s="107"/>
      <c r="I16" s="5"/>
    </row>
    <row r="17" spans="1:9" ht="12.75">
      <c r="A17" s="19" t="s">
        <v>12</v>
      </c>
      <c r="B17" s="37" t="s">
        <v>76</v>
      </c>
      <c r="C17" s="102">
        <v>77</v>
      </c>
      <c r="D17" s="70">
        <v>38</v>
      </c>
      <c r="E17" s="103">
        <v>20</v>
      </c>
      <c r="F17" s="102">
        <v>13</v>
      </c>
      <c r="G17" s="102">
        <v>6</v>
      </c>
      <c r="H17" s="107"/>
      <c r="I17" s="5"/>
    </row>
    <row r="18" spans="1:9" ht="24">
      <c r="A18" s="19" t="s">
        <v>77</v>
      </c>
      <c r="B18" s="37" t="s">
        <v>78</v>
      </c>
      <c r="C18" s="102">
        <v>51</v>
      </c>
      <c r="D18" s="70">
        <v>32</v>
      </c>
      <c r="E18" s="103">
        <v>16</v>
      </c>
      <c r="F18" s="102">
        <v>2</v>
      </c>
      <c r="G18" s="102">
        <v>1</v>
      </c>
      <c r="H18" s="107"/>
      <c r="I18" s="5"/>
    </row>
    <row r="19" spans="1:7" ht="36">
      <c r="A19" s="19" t="s">
        <v>115</v>
      </c>
      <c r="B19" s="37" t="s">
        <v>109</v>
      </c>
      <c r="C19" s="103">
        <v>168</v>
      </c>
      <c r="D19" s="102">
        <v>0</v>
      </c>
      <c r="E19" s="103">
        <v>0</v>
      </c>
      <c r="F19" s="102">
        <v>112</v>
      </c>
      <c r="G19" s="102">
        <v>56</v>
      </c>
    </row>
    <row r="20" spans="1:7" ht="24">
      <c r="A20" s="19" t="s">
        <v>114</v>
      </c>
      <c r="B20" s="37" t="s">
        <v>110</v>
      </c>
      <c r="C20" s="103">
        <v>138</v>
      </c>
      <c r="D20" s="102">
        <v>0</v>
      </c>
      <c r="E20" s="103">
        <v>0</v>
      </c>
      <c r="F20" s="102">
        <v>92</v>
      </c>
      <c r="G20" s="102">
        <v>46</v>
      </c>
    </row>
    <row r="21" spans="1:7" ht="12.75">
      <c r="A21" s="13" t="s">
        <v>31</v>
      </c>
      <c r="B21" s="13" t="s">
        <v>140</v>
      </c>
      <c r="C21" s="101">
        <f>SUM(C22,C33)</f>
        <v>2229</v>
      </c>
      <c r="D21" s="101">
        <f>SUM(D22,D33)</f>
        <v>1113</v>
      </c>
      <c r="E21" s="101">
        <f>SUM(E22,E33)</f>
        <v>556</v>
      </c>
      <c r="F21" s="101">
        <f>SUM(F22,F33)</f>
        <v>373</v>
      </c>
      <c r="G21" s="101">
        <f>SUM(G22,G33)</f>
        <v>187</v>
      </c>
    </row>
    <row r="22" spans="1:7" ht="24">
      <c r="A22" s="13" t="s">
        <v>32</v>
      </c>
      <c r="B22" s="13" t="s">
        <v>33</v>
      </c>
      <c r="C22" s="101">
        <f>SUM(C23:C32)</f>
        <v>991</v>
      </c>
      <c r="D22" s="101">
        <f>SUM(D23:D32)</f>
        <v>507</v>
      </c>
      <c r="E22" s="101">
        <f>SUM(E23:E32)</f>
        <v>253</v>
      </c>
      <c r="F22" s="101">
        <f>SUM(F23:F32)</f>
        <v>154</v>
      </c>
      <c r="G22" s="101">
        <f>SUM(G23:G32)</f>
        <v>77</v>
      </c>
    </row>
    <row r="23" spans="1:7" ht="12.75">
      <c r="A23" s="19" t="s">
        <v>34</v>
      </c>
      <c r="B23" s="37" t="s">
        <v>79</v>
      </c>
      <c r="C23" s="103">
        <v>132</v>
      </c>
      <c r="D23" s="103">
        <v>70</v>
      </c>
      <c r="E23" s="103">
        <v>35</v>
      </c>
      <c r="F23" s="102">
        <v>18</v>
      </c>
      <c r="G23" s="102">
        <v>9</v>
      </c>
    </row>
    <row r="24" spans="1:7" ht="12.75">
      <c r="A24" s="19" t="s">
        <v>35</v>
      </c>
      <c r="B24" s="37" t="s">
        <v>180</v>
      </c>
      <c r="C24" s="103">
        <v>60</v>
      </c>
      <c r="D24" s="103">
        <v>36</v>
      </c>
      <c r="E24" s="103">
        <v>18</v>
      </c>
      <c r="F24" s="102">
        <v>4</v>
      </c>
      <c r="G24" s="102">
        <v>2</v>
      </c>
    </row>
    <row r="25" spans="1:7" ht="12.75">
      <c r="A25" s="19" t="s">
        <v>36</v>
      </c>
      <c r="B25" s="37" t="s">
        <v>81</v>
      </c>
      <c r="C25" s="102">
        <v>105</v>
      </c>
      <c r="D25" s="102">
        <v>56</v>
      </c>
      <c r="E25" s="102">
        <v>28</v>
      </c>
      <c r="F25" s="103">
        <v>14</v>
      </c>
      <c r="G25" s="102">
        <v>7</v>
      </c>
    </row>
    <row r="26" spans="1:7" ht="24">
      <c r="A26" s="19" t="s">
        <v>37</v>
      </c>
      <c r="B26" s="37" t="s">
        <v>82</v>
      </c>
      <c r="C26" s="102">
        <v>76</v>
      </c>
      <c r="D26" s="102">
        <v>43</v>
      </c>
      <c r="E26" s="102">
        <v>21</v>
      </c>
      <c r="F26" s="103">
        <v>8</v>
      </c>
      <c r="G26" s="102">
        <v>4</v>
      </c>
    </row>
    <row r="27" spans="1:7" ht="24">
      <c r="A27" s="19" t="s">
        <v>38</v>
      </c>
      <c r="B27" s="37" t="s">
        <v>83</v>
      </c>
      <c r="C27" s="102">
        <v>102</v>
      </c>
      <c r="D27" s="102">
        <v>56</v>
      </c>
      <c r="E27" s="102">
        <v>28</v>
      </c>
      <c r="F27" s="103">
        <v>12</v>
      </c>
      <c r="G27" s="102">
        <v>6</v>
      </c>
    </row>
    <row r="28" spans="1:7" ht="24">
      <c r="A28" s="19" t="s">
        <v>72</v>
      </c>
      <c r="B28" s="37" t="s">
        <v>84</v>
      </c>
      <c r="C28" s="102">
        <v>120</v>
      </c>
      <c r="D28" s="102">
        <v>64</v>
      </c>
      <c r="E28" s="102">
        <v>32</v>
      </c>
      <c r="F28" s="103">
        <v>16</v>
      </c>
      <c r="G28" s="102">
        <v>8</v>
      </c>
    </row>
    <row r="29" spans="1:7" ht="12.75">
      <c r="A29" s="19" t="s">
        <v>85</v>
      </c>
      <c r="B29" s="37" t="s">
        <v>86</v>
      </c>
      <c r="C29" s="102">
        <v>144</v>
      </c>
      <c r="D29" s="102">
        <v>72</v>
      </c>
      <c r="E29" s="102">
        <v>36</v>
      </c>
      <c r="F29" s="103">
        <v>24</v>
      </c>
      <c r="G29" s="102">
        <v>12</v>
      </c>
    </row>
    <row r="30" spans="1:7" ht="24">
      <c r="A30" s="19" t="s">
        <v>87</v>
      </c>
      <c r="B30" s="37" t="s">
        <v>16</v>
      </c>
      <c r="C30" s="102">
        <v>90</v>
      </c>
      <c r="D30" s="102">
        <v>42</v>
      </c>
      <c r="E30" s="102">
        <v>21</v>
      </c>
      <c r="F30" s="102">
        <v>18</v>
      </c>
      <c r="G30" s="102">
        <v>9</v>
      </c>
    </row>
    <row r="31" spans="1:7" ht="14.25" customHeight="1">
      <c r="A31" s="17" t="s">
        <v>88</v>
      </c>
      <c r="B31" s="85" t="s">
        <v>17</v>
      </c>
      <c r="C31" s="102">
        <v>111</v>
      </c>
      <c r="D31" s="102">
        <v>68</v>
      </c>
      <c r="E31" s="102">
        <v>34</v>
      </c>
      <c r="F31" s="102">
        <v>6</v>
      </c>
      <c r="G31" s="102">
        <v>3</v>
      </c>
    </row>
    <row r="32" spans="1:7" ht="24">
      <c r="A32" s="17" t="s">
        <v>116</v>
      </c>
      <c r="B32" s="37" t="s">
        <v>113</v>
      </c>
      <c r="C32" s="103">
        <v>51</v>
      </c>
      <c r="D32" s="104">
        <v>0</v>
      </c>
      <c r="E32" s="104">
        <v>0</v>
      </c>
      <c r="F32" s="102">
        <v>34</v>
      </c>
      <c r="G32" s="102">
        <v>17</v>
      </c>
    </row>
    <row r="33" spans="1:7" ht="12.75">
      <c r="A33" s="100" t="s">
        <v>40</v>
      </c>
      <c r="B33" s="13" t="s">
        <v>39</v>
      </c>
      <c r="C33" s="101">
        <f>SUM(C34,C38,C43)</f>
        <v>1238</v>
      </c>
      <c r="D33" s="101">
        <f>SUM(D34,D38,D43)</f>
        <v>606</v>
      </c>
      <c r="E33" s="101">
        <f>SUM(E34,E38,E43)</f>
        <v>303</v>
      </c>
      <c r="F33" s="101">
        <f>SUM(F34,F38,F43)</f>
        <v>219</v>
      </c>
      <c r="G33" s="101">
        <f>SUM(G34,G38,G43)</f>
        <v>110</v>
      </c>
    </row>
    <row r="34" spans="1:7" ht="60">
      <c r="A34" s="63" t="s">
        <v>62</v>
      </c>
      <c r="B34" s="64" t="s">
        <v>89</v>
      </c>
      <c r="C34" s="105">
        <f>SUM(C35:C37)</f>
        <v>497</v>
      </c>
      <c r="D34" s="105">
        <f>SUM(D35:D37)</f>
        <v>237</v>
      </c>
      <c r="E34" s="106">
        <f>SUM(E35:E37)</f>
        <v>119</v>
      </c>
      <c r="F34" s="106">
        <f>SUM(F35:F37)</f>
        <v>94</v>
      </c>
      <c r="G34" s="106">
        <f>SUM(G35:G37)</f>
        <v>47</v>
      </c>
    </row>
    <row r="35" spans="1:7" ht="24">
      <c r="A35" s="21" t="s">
        <v>41</v>
      </c>
      <c r="B35" s="36" t="s">
        <v>90</v>
      </c>
      <c r="C35" s="102">
        <v>281</v>
      </c>
      <c r="D35" s="102">
        <v>145</v>
      </c>
      <c r="E35" s="102">
        <v>73</v>
      </c>
      <c r="F35" s="102">
        <v>42</v>
      </c>
      <c r="G35" s="102">
        <v>21</v>
      </c>
    </row>
    <row r="36" spans="1:7" ht="24">
      <c r="A36" s="21" t="s">
        <v>61</v>
      </c>
      <c r="B36" s="36" t="s">
        <v>91</v>
      </c>
      <c r="C36" s="102">
        <v>108</v>
      </c>
      <c r="D36" s="102">
        <v>44</v>
      </c>
      <c r="E36" s="102">
        <v>22</v>
      </c>
      <c r="F36" s="102">
        <v>28</v>
      </c>
      <c r="G36" s="102">
        <v>14</v>
      </c>
    </row>
    <row r="37" spans="1:7" ht="24">
      <c r="A37" s="21" t="s">
        <v>92</v>
      </c>
      <c r="B37" s="36" t="s">
        <v>93</v>
      </c>
      <c r="C37" s="102">
        <v>108</v>
      </c>
      <c r="D37" s="102">
        <v>48</v>
      </c>
      <c r="E37" s="102">
        <v>24</v>
      </c>
      <c r="F37" s="102">
        <v>24</v>
      </c>
      <c r="G37" s="102">
        <v>12</v>
      </c>
    </row>
    <row r="38" spans="1:7" ht="48">
      <c r="A38" s="63" t="s">
        <v>66</v>
      </c>
      <c r="B38" s="64" t="s">
        <v>94</v>
      </c>
      <c r="C38" s="105">
        <f>SUM(C39:C42)</f>
        <v>633</v>
      </c>
      <c r="D38" s="105">
        <f>SUM(D39:D42)</f>
        <v>302</v>
      </c>
      <c r="E38" s="106">
        <f>SUM(E39:E42)</f>
        <v>151</v>
      </c>
      <c r="F38" s="106">
        <f>SUM(F39:F42)</f>
        <v>120</v>
      </c>
      <c r="G38" s="106">
        <f>SUM(G39:G42)</f>
        <v>60</v>
      </c>
    </row>
    <row r="39" spans="1:7" ht="26.25" customHeight="1">
      <c r="A39" s="21" t="s">
        <v>52</v>
      </c>
      <c r="B39" s="36" t="s">
        <v>95</v>
      </c>
      <c r="C39" s="102">
        <v>180</v>
      </c>
      <c r="D39" s="102">
        <v>82</v>
      </c>
      <c r="E39" s="102">
        <v>41</v>
      </c>
      <c r="F39" s="102">
        <v>38</v>
      </c>
      <c r="G39" s="102">
        <v>19</v>
      </c>
    </row>
    <row r="40" spans="1:7" ht="36">
      <c r="A40" s="21" t="s">
        <v>96</v>
      </c>
      <c r="B40" s="36" t="s">
        <v>97</v>
      </c>
      <c r="C40" s="102">
        <v>180</v>
      </c>
      <c r="D40" s="102">
        <v>82</v>
      </c>
      <c r="E40" s="102">
        <v>41</v>
      </c>
      <c r="F40" s="102">
        <v>38</v>
      </c>
      <c r="G40" s="102">
        <v>19</v>
      </c>
    </row>
    <row r="41" spans="1:7" ht="24">
      <c r="A41" s="21" t="s">
        <v>98</v>
      </c>
      <c r="B41" s="36" t="s">
        <v>99</v>
      </c>
      <c r="C41" s="102">
        <v>168</v>
      </c>
      <c r="D41" s="102">
        <v>86</v>
      </c>
      <c r="E41" s="102">
        <v>43</v>
      </c>
      <c r="F41" s="102">
        <v>26</v>
      </c>
      <c r="G41" s="102">
        <v>13</v>
      </c>
    </row>
    <row r="42" spans="1:7" ht="24">
      <c r="A42" s="21" t="s">
        <v>101</v>
      </c>
      <c r="B42" s="36" t="s">
        <v>100</v>
      </c>
      <c r="C42" s="103">
        <v>105</v>
      </c>
      <c r="D42" s="102">
        <v>52</v>
      </c>
      <c r="E42" s="102">
        <v>26</v>
      </c>
      <c r="F42" s="102">
        <v>18</v>
      </c>
      <c r="G42" s="102">
        <v>9</v>
      </c>
    </row>
    <row r="43" spans="1:7" ht="48">
      <c r="A43" s="63" t="s">
        <v>69</v>
      </c>
      <c r="B43" s="64" t="s">
        <v>102</v>
      </c>
      <c r="C43" s="105">
        <v>108</v>
      </c>
      <c r="D43" s="105">
        <v>67</v>
      </c>
      <c r="E43" s="106">
        <v>33</v>
      </c>
      <c r="F43" s="106">
        <v>5</v>
      </c>
      <c r="G43" s="106">
        <v>3</v>
      </c>
    </row>
    <row r="44" spans="1:7" ht="32.25" customHeight="1">
      <c r="A44" s="206" t="s">
        <v>161</v>
      </c>
      <c r="B44" s="207"/>
      <c r="C44" s="105">
        <f>SUM(C21,C15,C9)</f>
        <v>3402</v>
      </c>
      <c r="D44" s="105">
        <f>SUM(D21,D15,D9)</f>
        <v>1584</v>
      </c>
      <c r="E44" s="106">
        <f>SUM(E21,E15,E9)</f>
        <v>792</v>
      </c>
      <c r="F44" s="105">
        <f>SUM(F21,F15,F9)</f>
        <v>684</v>
      </c>
      <c r="G44" s="105">
        <f>SUM(G21,G15,G9)</f>
        <v>342</v>
      </c>
    </row>
  </sheetData>
  <sheetProtection/>
  <mergeCells count="8">
    <mergeCell ref="A44:B44"/>
    <mergeCell ref="A1:G1"/>
    <mergeCell ref="A2:A7"/>
    <mergeCell ref="B2:B7"/>
    <mergeCell ref="C2:C7"/>
    <mergeCell ref="D2:G3"/>
    <mergeCell ref="D4:E6"/>
    <mergeCell ref="F4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93" zoomScaleNormal="93" zoomScalePageLayoutView="0" workbookViewId="0" topLeftCell="A13">
      <selection activeCell="D18" sqref="D18"/>
    </sheetView>
  </sheetViews>
  <sheetFormatPr defaultColWidth="9.00390625" defaultRowHeight="12.75"/>
  <cols>
    <col min="1" max="1" width="11.00390625" style="0" customWidth="1"/>
    <col min="2" max="2" width="19.00390625" style="0" customWidth="1"/>
    <col min="3" max="3" width="17.75390625" style="0" customWidth="1"/>
    <col min="4" max="4" width="20.375" style="0" customWidth="1"/>
    <col min="5" max="5" width="15.125" style="0" customWidth="1"/>
    <col min="6" max="6" width="12.25390625" style="0" customWidth="1"/>
    <col min="7" max="7" width="11.125" style="0" customWidth="1"/>
    <col min="8" max="8" width="16.125" style="0" customWidth="1"/>
  </cols>
  <sheetData>
    <row r="1" spans="1:14" ht="12.75">
      <c r="A1" s="222" t="s">
        <v>221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8" ht="63.75">
      <c r="A2" s="108" t="s">
        <v>162</v>
      </c>
      <c r="B2" s="109" t="s">
        <v>163</v>
      </c>
      <c r="C2" s="108" t="s">
        <v>164</v>
      </c>
      <c r="D2" s="109" t="s">
        <v>165</v>
      </c>
      <c r="E2" s="108" t="s">
        <v>166</v>
      </c>
      <c r="F2" s="108" t="s">
        <v>167</v>
      </c>
      <c r="G2" s="108" t="s">
        <v>168</v>
      </c>
      <c r="H2" s="108" t="s">
        <v>169</v>
      </c>
    </row>
    <row r="3" spans="1:8" ht="50.25" customHeight="1">
      <c r="A3" s="238" t="s">
        <v>170</v>
      </c>
      <c r="B3" s="123" t="s">
        <v>213</v>
      </c>
      <c r="C3" s="124" t="s">
        <v>181</v>
      </c>
      <c r="D3" s="229"/>
      <c r="E3" s="229"/>
      <c r="F3" s="229">
        <v>0</v>
      </c>
      <c r="G3" s="114"/>
      <c r="H3" s="229"/>
    </row>
    <row r="4" spans="1:8" ht="85.5" customHeight="1">
      <c r="A4" s="239"/>
      <c r="B4" s="123" t="s">
        <v>207</v>
      </c>
      <c r="C4" s="124" t="s">
        <v>212</v>
      </c>
      <c r="D4" s="230"/>
      <c r="E4" s="230"/>
      <c r="F4" s="230"/>
      <c r="G4" s="122"/>
      <c r="H4" s="230"/>
    </row>
    <row r="5" spans="1:8" ht="51" customHeight="1">
      <c r="A5" s="239"/>
      <c r="B5" s="238" t="s">
        <v>206</v>
      </c>
      <c r="C5" s="116" t="s">
        <v>185</v>
      </c>
      <c r="D5" s="230"/>
      <c r="E5" s="230"/>
      <c r="F5" s="230"/>
      <c r="G5" s="122"/>
      <c r="H5" s="230"/>
    </row>
    <row r="6" spans="1:8" ht="38.25">
      <c r="A6" s="239"/>
      <c r="B6" s="239"/>
      <c r="C6" s="116" t="s">
        <v>187</v>
      </c>
      <c r="D6" s="230"/>
      <c r="E6" s="230"/>
      <c r="F6" s="230"/>
      <c r="G6" s="122"/>
      <c r="H6" s="230"/>
    </row>
    <row r="7" spans="1:8" ht="51">
      <c r="A7" s="239"/>
      <c r="B7" s="239"/>
      <c r="C7" s="116" t="s">
        <v>191</v>
      </c>
      <c r="D7" s="230"/>
      <c r="E7" s="230"/>
      <c r="F7" s="230"/>
      <c r="G7" s="122"/>
      <c r="H7" s="230"/>
    </row>
    <row r="8" spans="1:8" ht="69" customHeight="1">
      <c r="A8" s="240"/>
      <c r="B8" s="240"/>
      <c r="C8" s="116" t="s">
        <v>197</v>
      </c>
      <c r="D8" s="231"/>
      <c r="E8" s="231"/>
      <c r="F8" s="231"/>
      <c r="G8" s="115"/>
      <c r="H8" s="231"/>
    </row>
    <row r="9" spans="1:8" ht="76.5">
      <c r="A9" s="232" t="s">
        <v>172</v>
      </c>
      <c r="B9" s="125" t="s">
        <v>182</v>
      </c>
      <c r="C9" s="235"/>
      <c r="D9" s="110" t="s">
        <v>189</v>
      </c>
      <c r="E9" s="232" t="s">
        <v>198</v>
      </c>
      <c r="F9" s="235">
        <v>7</v>
      </c>
      <c r="G9" s="235">
        <v>1.2</v>
      </c>
      <c r="H9" s="117" t="s">
        <v>171</v>
      </c>
    </row>
    <row r="10" spans="1:8" ht="63.75">
      <c r="A10" s="234"/>
      <c r="B10" s="125" t="s">
        <v>214</v>
      </c>
      <c r="C10" s="236"/>
      <c r="D10" s="110" t="s">
        <v>195</v>
      </c>
      <c r="E10" s="234"/>
      <c r="F10" s="236"/>
      <c r="G10" s="236"/>
      <c r="H10" s="117" t="s">
        <v>223</v>
      </c>
    </row>
    <row r="11" spans="1:8" ht="38.25">
      <c r="A11" s="234"/>
      <c r="B11" s="232" t="s">
        <v>186</v>
      </c>
      <c r="C11" s="236"/>
      <c r="D11" s="117" t="s">
        <v>196</v>
      </c>
      <c r="E11" s="234"/>
      <c r="F11" s="236"/>
      <c r="G11" s="236"/>
      <c r="H11" s="117" t="s">
        <v>222</v>
      </c>
    </row>
    <row r="12" spans="1:8" ht="144.75" customHeight="1">
      <c r="A12" s="233"/>
      <c r="B12" s="233"/>
      <c r="C12" s="237"/>
      <c r="D12" s="117" t="s">
        <v>202</v>
      </c>
      <c r="E12" s="233"/>
      <c r="F12" s="237"/>
      <c r="G12" s="237"/>
      <c r="H12" s="117" t="s">
        <v>171</v>
      </c>
    </row>
    <row r="13" spans="1:8" ht="55.5" customHeight="1">
      <c r="A13" s="217" t="s">
        <v>173</v>
      </c>
      <c r="B13" s="126" t="s">
        <v>183</v>
      </c>
      <c r="C13" s="111" t="s">
        <v>204</v>
      </c>
      <c r="D13" s="111" t="s">
        <v>192</v>
      </c>
      <c r="E13" s="217" t="s">
        <v>203</v>
      </c>
      <c r="F13" s="223">
        <v>6</v>
      </c>
      <c r="G13" s="223">
        <v>1</v>
      </c>
      <c r="H13" s="118" t="s">
        <v>177</v>
      </c>
    </row>
    <row r="14" spans="1:8" ht="54" customHeight="1">
      <c r="A14" s="241"/>
      <c r="B14" s="242" t="s">
        <v>215</v>
      </c>
      <c r="C14" s="113" t="s">
        <v>190</v>
      </c>
      <c r="D14" s="111" t="s">
        <v>199</v>
      </c>
      <c r="E14" s="241"/>
      <c r="F14" s="224"/>
      <c r="G14" s="224"/>
      <c r="H14" s="217" t="s">
        <v>171</v>
      </c>
    </row>
    <row r="15" spans="1:8" ht="104.25" customHeight="1">
      <c r="A15" s="218"/>
      <c r="B15" s="243"/>
      <c r="C15" s="111" t="s">
        <v>208</v>
      </c>
      <c r="D15" s="111" t="s">
        <v>209</v>
      </c>
      <c r="E15" s="218"/>
      <c r="F15" s="225"/>
      <c r="G15" s="225"/>
      <c r="H15" s="218"/>
    </row>
    <row r="16" spans="1:8" ht="45" customHeight="1">
      <c r="A16" s="219" t="s">
        <v>174</v>
      </c>
      <c r="B16" s="226"/>
      <c r="C16" s="127" t="s">
        <v>184</v>
      </c>
      <c r="D16" s="112" t="s">
        <v>194</v>
      </c>
      <c r="E16" s="226"/>
      <c r="F16" s="226">
        <v>5</v>
      </c>
      <c r="G16" s="226">
        <v>0.8</v>
      </c>
      <c r="H16" s="119" t="s">
        <v>175</v>
      </c>
    </row>
    <row r="17" spans="1:8" ht="99" customHeight="1">
      <c r="A17" s="220"/>
      <c r="B17" s="227"/>
      <c r="C17" s="112" t="s">
        <v>216</v>
      </c>
      <c r="D17" s="119" t="s">
        <v>211</v>
      </c>
      <c r="E17" s="227"/>
      <c r="F17" s="227"/>
      <c r="G17" s="227"/>
      <c r="H17" s="219" t="s">
        <v>171</v>
      </c>
    </row>
    <row r="18" spans="1:8" ht="140.25">
      <c r="A18" s="220"/>
      <c r="B18" s="227"/>
      <c r="C18" s="112" t="s">
        <v>188</v>
      </c>
      <c r="D18" s="119" t="s">
        <v>205</v>
      </c>
      <c r="E18" s="227"/>
      <c r="F18" s="227"/>
      <c r="G18" s="227"/>
      <c r="H18" s="220"/>
    </row>
    <row r="19" spans="1:8" ht="76.5" customHeight="1">
      <c r="A19" s="220"/>
      <c r="B19" s="227"/>
      <c r="C19" s="112" t="s">
        <v>193</v>
      </c>
      <c r="D19" s="219"/>
      <c r="E19" s="227"/>
      <c r="F19" s="227"/>
      <c r="G19" s="227"/>
      <c r="H19" s="220"/>
    </row>
    <row r="20" spans="1:8" ht="76.5">
      <c r="A20" s="220"/>
      <c r="B20" s="227"/>
      <c r="C20" s="112" t="s">
        <v>200</v>
      </c>
      <c r="D20" s="220"/>
      <c r="E20" s="227"/>
      <c r="F20" s="227"/>
      <c r="G20" s="227"/>
      <c r="H20" s="220"/>
    </row>
    <row r="21" spans="1:8" ht="63.75">
      <c r="A21" s="220"/>
      <c r="B21" s="227"/>
      <c r="C21" s="119" t="s">
        <v>201</v>
      </c>
      <c r="D21" s="220"/>
      <c r="E21" s="227"/>
      <c r="F21" s="227"/>
      <c r="G21" s="227"/>
      <c r="H21" s="220"/>
    </row>
    <row r="22" spans="1:8" ht="114.75">
      <c r="A22" s="221"/>
      <c r="B22" s="228"/>
      <c r="C22" s="119" t="s">
        <v>210</v>
      </c>
      <c r="D22" s="221"/>
      <c r="E22" s="228"/>
      <c r="F22" s="228"/>
      <c r="G22" s="228"/>
      <c r="H22" s="221"/>
    </row>
  </sheetData>
  <sheetProtection/>
  <mergeCells count="26">
    <mergeCell ref="E3:E8"/>
    <mergeCell ref="F3:F8"/>
    <mergeCell ref="A13:A15"/>
    <mergeCell ref="B14:B15"/>
    <mergeCell ref="E13:E15"/>
    <mergeCell ref="F13:F15"/>
    <mergeCell ref="H3:H8"/>
    <mergeCell ref="B11:B12"/>
    <mergeCell ref="A9:A12"/>
    <mergeCell ref="C9:C12"/>
    <mergeCell ref="E9:E12"/>
    <mergeCell ref="F9:F12"/>
    <mergeCell ref="G9:G12"/>
    <mergeCell ref="A3:A8"/>
    <mergeCell ref="B5:B8"/>
    <mergeCell ref="D3:D8"/>
    <mergeCell ref="H14:H15"/>
    <mergeCell ref="H17:H22"/>
    <mergeCell ref="A1:N1"/>
    <mergeCell ref="G13:G15"/>
    <mergeCell ref="A16:A22"/>
    <mergeCell ref="B16:B22"/>
    <mergeCell ref="D19:D22"/>
    <mergeCell ref="E16:E22"/>
    <mergeCell ref="F16:F22"/>
    <mergeCell ref="G16:G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2016-07-14T05:37:17Z</cp:lastPrinted>
  <dcterms:created xsi:type="dcterms:W3CDTF">2009-03-13T02:39:27Z</dcterms:created>
  <dcterms:modified xsi:type="dcterms:W3CDTF">2019-07-11T08:15:38Z</dcterms:modified>
  <cp:category/>
  <cp:version/>
  <cp:contentType/>
  <cp:contentStatus/>
</cp:coreProperties>
</file>