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9180" firstSheet="2" activeTab="3"/>
  </bookViews>
  <sheets>
    <sheet name="Учебный план" sheetId="1" r:id="rId1"/>
    <sheet name="Вариативная часть" sheetId="2" r:id="rId2"/>
    <sheet name="График СРС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<sst xmlns="http://schemas.openxmlformats.org/spreadsheetml/2006/main" count="466" uniqueCount="261">
  <si>
    <t>Индекс</t>
  </si>
  <si>
    <t>Наименование дисциплины, междисциплинарного курса</t>
  </si>
  <si>
    <t>Распределение по семестрам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</si>
  <si>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</si>
  <si>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</si>
  <si>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</si>
  <si>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Распределение по курсам и семестрам</t>
  </si>
  <si>
    <t>1 курс</t>
  </si>
  <si>
    <t>2 курс</t>
  </si>
  <si>
    <t>3 курс</t>
  </si>
  <si>
    <t>Экзамены</t>
  </si>
  <si>
    <t>Курсовые проекты (работы)</t>
  </si>
  <si>
    <t>Зачёты</t>
  </si>
  <si>
    <t>всего</t>
  </si>
  <si>
    <t xml:space="preserve">в том числе </t>
  </si>
  <si>
    <t>1 сем</t>
  </si>
  <si>
    <t>2 сем</t>
  </si>
  <si>
    <t>Всего</t>
  </si>
  <si>
    <t>в том числе</t>
  </si>
  <si>
    <t>ФГОС СПО</t>
  </si>
  <si>
    <t>Фактически</t>
  </si>
  <si>
    <t>теоретич</t>
  </si>
  <si>
    <t>лаб. и практ. занятия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</si>
  <si>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</si>
  <si>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</si>
  <si>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</si>
  <si>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</si>
  <si>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1д</t>
  </si>
  <si>
    <t>ОГСЭ.02</t>
  </si>
  <si>
    <t>ОГСЭ.03</t>
  </si>
  <si>
    <t>История</t>
  </si>
  <si>
    <t>ОГСЭ.04</t>
  </si>
  <si>
    <t>Иностранный язык</t>
  </si>
  <si>
    <t>Русский язык и культура речи</t>
  </si>
  <si>
    <t>Мировая художественная культура</t>
  </si>
  <si>
    <t>ЕН.00</t>
  </si>
  <si>
    <t>Математические и общие естественнонаучные дисциплины</t>
  </si>
  <si>
    <t>ЕН.01</t>
  </si>
  <si>
    <t>Математика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</si>
  <si>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</si>
  <si>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</si>
  <si>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</si>
  <si>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</si>
  <si>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</si>
  <si>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</si>
  <si>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</si>
  <si>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</si>
  <si>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</si>
  <si>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</si>
  <si>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</si>
  <si>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</si>
  <si>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</si>
  <si>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</si>
  <si>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</si>
  <si>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</si>
  <si>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</si>
  <si>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 xml:space="preserve">Учебная практика </t>
  </si>
  <si>
    <t>ПМ.02</t>
  </si>
  <si>
    <t>МДК.02.01</t>
  </si>
  <si>
    <t>ПМ.03</t>
  </si>
  <si>
    <t>МДК.03.01</t>
  </si>
  <si>
    <t>УП.00</t>
  </si>
  <si>
    <t>23 нед.</t>
  </si>
  <si>
    <t>23 нед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</si>
  <si>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</si>
  <si>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</si>
  <si>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</si>
  <si>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</si>
  <si>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 xml:space="preserve">4 нед. </t>
  </si>
  <si>
    <t>4 нед</t>
  </si>
  <si>
    <t>ПА.00</t>
  </si>
  <si>
    <t>Промежуточная аттестация</t>
  </si>
  <si>
    <t>5 нед.</t>
  </si>
  <si>
    <t>5 нед</t>
  </si>
  <si>
    <t>ГИА.00</t>
  </si>
  <si>
    <t>Государственная (итоговая) аттестация</t>
  </si>
  <si>
    <t>6 нед.</t>
  </si>
  <si>
    <t>6 нед</t>
  </si>
  <si>
    <t>ГИА.01</t>
  </si>
  <si>
    <t>Подготовка выпускной квалификационной работы</t>
  </si>
  <si>
    <t>4 нед.</t>
  </si>
  <si>
    <t>ГИА.02</t>
  </si>
  <si>
    <t>Защита выпускной квалификационной работы</t>
  </si>
  <si>
    <t>2 нед.</t>
  </si>
  <si>
    <t>2 нед</t>
  </si>
  <si>
    <t>Физическая культура</t>
  </si>
  <si>
    <t>ОГСЭ.05*</t>
  </si>
  <si>
    <t>ЕН.03.</t>
  </si>
  <si>
    <t>Экологические основы природопользования</t>
  </si>
  <si>
    <t>Информационное обеспечение профессиональной деятельности</t>
  </si>
  <si>
    <t>Материаловедение</t>
  </si>
  <si>
    <t>Экономика организации</t>
  </si>
  <si>
    <t xml:space="preserve">История дизайна </t>
  </si>
  <si>
    <t>История изобразительного искусства</t>
  </si>
  <si>
    <t>ОП.07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</si>
  <si>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</si>
  <si>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Основы проектной и компьютерной графики</t>
  </si>
  <si>
    <t>МДК.01.03</t>
  </si>
  <si>
    <t>Методы расчета основных экономических показателей проектирования</t>
  </si>
  <si>
    <t>Выполнение художественно-конструкторских проектов в материале</t>
  </si>
  <si>
    <t>МДК. 02.02</t>
  </si>
  <si>
    <t>Основы конструкторско-технологического обеспечения дизайна</t>
  </si>
  <si>
    <t>Контроль за изготовлением изделий в производстве в части соответствия их авторскому образцу</t>
  </si>
  <si>
    <t>Основы стандартизации, сертификации и метрологии</t>
  </si>
  <si>
    <t>МДК 03.02</t>
  </si>
  <si>
    <t>Основы управления качеством</t>
  </si>
  <si>
    <t>ПМ.04</t>
  </si>
  <si>
    <t>Организация работы коллектива исполнителей</t>
  </si>
  <si>
    <t xml:space="preserve">МДК 04.01 </t>
  </si>
  <si>
    <t>Основы менеджмента, управления персоналом</t>
  </si>
  <si>
    <t>ПМ.05</t>
  </si>
  <si>
    <t>Выполнение работ по одной или нескольким профессиям рабочих, должностям служащих</t>
  </si>
  <si>
    <t>16 нед</t>
  </si>
  <si>
    <t>в том    числе</t>
  </si>
  <si>
    <t>Основы учебно-исследовательской деятельности</t>
  </si>
  <si>
    <t xml:space="preserve">Рисунок с основами перспективы </t>
  </si>
  <si>
    <t>ОГСЭ.06*</t>
  </si>
  <si>
    <t>МДК.01.04*</t>
  </si>
  <si>
    <t xml:space="preserve">Живопись с основами цветоведения </t>
  </si>
  <si>
    <t xml:space="preserve">Дизайн-проектирование (композиция, макетирование, современные концепции в искусстве) </t>
  </si>
  <si>
    <t xml:space="preserve">Практикум по освоению комьютерных программ </t>
  </si>
  <si>
    <t>3д</t>
  </si>
  <si>
    <t>3 сем</t>
  </si>
  <si>
    <t>4 сем</t>
  </si>
  <si>
    <t>5 сем</t>
  </si>
  <si>
    <t>6 сем</t>
  </si>
  <si>
    <t>4д</t>
  </si>
  <si>
    <t>2, 4,5</t>
  </si>
  <si>
    <t>2д</t>
  </si>
  <si>
    <t>22 нед</t>
  </si>
  <si>
    <t>15 нед</t>
  </si>
  <si>
    <t>19  нед.</t>
  </si>
  <si>
    <t>12 нед.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</si>
  <si>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</si>
  <si>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</si>
  <si>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</si>
  <si>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</si>
  <si>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</si>
  <si>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</si>
  <si>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</si>
  <si>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>ОП.08*</t>
  </si>
  <si>
    <t>Всего часов обучения обязательной и вариативной части  циклов ОПОП</t>
  </si>
  <si>
    <t>ОП.08 *</t>
  </si>
  <si>
    <t xml:space="preserve">УП.01 </t>
  </si>
  <si>
    <t>Учебная практика</t>
  </si>
  <si>
    <t xml:space="preserve">ПП.01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</si>
  <si>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</si>
  <si>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</si>
  <si>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</si>
  <si>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</si>
  <si>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</si>
  <si>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</si>
  <si>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</si>
  <si>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</si>
  <si>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Производственная практика</t>
  </si>
  <si>
    <t>Основы конструкторско-технологического обеспечения дизайна (раздел: "Черчение")</t>
  </si>
  <si>
    <t xml:space="preserve">Всего часов   обучения по циклам ОПОП в том числе: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</si>
  <si>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</si>
  <si>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</si>
  <si>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</si>
  <si>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</si>
  <si>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</si>
  <si>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</si>
  <si>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</si>
  <si>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</si>
  <si>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</si>
  <si>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</si>
  <si>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</si>
  <si>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</si>
  <si>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</si>
  <si>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5д,6д</t>
  </si>
  <si>
    <t>4,5д</t>
  </si>
  <si>
    <t>Самостоятельная учебная нагрузка студента по учебному плану</t>
  </si>
  <si>
    <t>19 нед.</t>
  </si>
  <si>
    <t>Всего часов СРС обязательной и вариативной части  по циклам ОПОП</t>
  </si>
  <si>
    <t>МДК.04.02*</t>
  </si>
  <si>
    <t>Психология общения с практикумом</t>
  </si>
  <si>
    <t>5дк</t>
  </si>
  <si>
    <t>6дк</t>
  </si>
  <si>
    <t>2,4,5, 6д</t>
  </si>
  <si>
    <t>2,4д,6д</t>
  </si>
  <si>
    <t>МДК 04.01*</t>
  </si>
  <si>
    <t>Итого в неделю</t>
  </si>
  <si>
    <t xml:space="preserve">№ семестра </t>
  </si>
  <si>
    <t>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</si>
  <si>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</si>
  <si>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</si>
  <si>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</si>
  <si>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</si>
  <si>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</si>
  <si>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</si>
  <si>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</si>
  <si>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</si>
  <si>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</si>
  <si>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</si>
  <si>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</si>
  <si>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</si>
  <si>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2 неделя марта </t>
  </si>
  <si>
    <t>Дифференцированные  зачеты</t>
  </si>
  <si>
    <t>3 неделя марта</t>
  </si>
  <si>
    <t>Физкультура</t>
  </si>
  <si>
    <t xml:space="preserve">Практикум по освоению компьютерных программ </t>
  </si>
  <si>
    <t xml:space="preserve">Производственная практика </t>
  </si>
  <si>
    <t>ОГСЭ.01 Основы философии  ( 66 час. )</t>
  </si>
  <si>
    <t>ОГСЭ.03 Иностранный язык ( 90 час. )</t>
  </si>
  <si>
    <t>ОГСЭ.03 Иностранный язык( 82 час. )</t>
  </si>
  <si>
    <t>ОГСЭ.03 Иностранный язык( 39 час. )</t>
  </si>
  <si>
    <t>ОГСЭ.03 Иностранный язык( 31 час. )</t>
  </si>
  <si>
    <t>ОГСЭ.04  Физкультура    ( 152 час. )</t>
  </si>
  <si>
    <t>ОГСЭ.04. Физкультура    ( 136 час. )</t>
  </si>
  <si>
    <t>ОГСЭ.04. Физкультура    (64  час. )</t>
  </si>
  <si>
    <t>ОГСЭ.04. Физкультура       ( 48 час. )</t>
  </si>
  <si>
    <t>ОГСЭ.04 * Русский язык и культура речи                ( 90 час. )</t>
  </si>
  <si>
    <t>ОГСЭ.06*Мировая художественная культура  ( 42 час. )</t>
  </si>
  <si>
    <t>ЕН.01 Математика          ( 96час. )</t>
  </si>
  <si>
    <t>ЕН.02 Экологические основы природопользования     (72  час. )</t>
  </si>
  <si>
    <t>ЕН.03 Информационное обеспечение профессиональной деятельности ( 48 час. )</t>
  </si>
  <si>
    <t>ОП.01 Материаловедение       ( 102 час. )</t>
  </si>
  <si>
    <t>ОП.02 Экономика организации ( 45 час. )</t>
  </si>
  <si>
    <t>ОП.03 Рисунок с основами перспективы     ( 270 час. )</t>
  </si>
  <si>
    <t>ОП.04 Живопись с основами цветоведения  ( 255 час. )</t>
  </si>
  <si>
    <t>ОП.04 Живопись с основами цветоведения             (90  час. )</t>
  </si>
  <si>
    <t>ОП.06 История изобразительного искусства ( 114 час. )</t>
  </si>
  <si>
    <t>ОП.05 История дизайна (132  час. )</t>
  </si>
  <si>
    <t>ОП.07. Безопасность жизнедеятельности            ( 102 час. )</t>
  </si>
  <si>
    <t>ОП.08* Основы учебно-исследовательской деятельности ( 45 час. )</t>
  </si>
  <si>
    <t xml:space="preserve">МДК.01.01 Дизайн-проектирование (композиция, макетирование, современные концепции в искусстве) ( 132 час. ) </t>
  </si>
  <si>
    <t>МДК.01.01 Дизайн-проектирование (композиция, макетирование, современные концепции в искусстве)  ( 90 час. )</t>
  </si>
  <si>
    <t>2, 3д,6д</t>
  </si>
  <si>
    <t>МДК.01.01 Дизайн-проектирование (композиция, макетирование, современные концепции в искусстве)(316  час. )</t>
  </si>
  <si>
    <t>МДК.01.02 Основы проектной и компьютерной графики    (198  час. )</t>
  </si>
  <si>
    <t>МДК.01.02 Основы проектной и компьютерной графики    (72  час. )</t>
  </si>
  <si>
    <t xml:space="preserve">МДК.01.04* Практикум по освоению комьютерных программ ( 99 час. ) </t>
  </si>
  <si>
    <t>МДК.01.04 * Практикум по освоению комьютерных программ     ( 102 час. )</t>
  </si>
  <si>
    <t>МДК.01.04 * Практикум по освоению комьютерных программ     ( 156 час. )</t>
  </si>
  <si>
    <t>МДК.02.01 Выполнение художественно-конструкторских проектов в материале    ( 114 час. )</t>
  </si>
  <si>
    <t>МДК.02.01 Выполнение художественно-конструкторских проектов в материале( 144 час. )</t>
  </si>
  <si>
    <t>МДК. 02.02 Основы конструкторско-технологического обеспечения дизайна    ( 90 час. )</t>
  </si>
  <si>
    <t>МДК.02.02  Основы конструкторско-технологического обеспечения дизайна   ( 57 час. )</t>
  </si>
  <si>
    <t>МДК 03.01 Основы стандартизации, сертификации и метрологии, МДК03.02 Основы управления качеством (комплексный)    ( 192 час. )</t>
  </si>
  <si>
    <t>УП.01 , УП.03 Учебная практика, ПП.01, ПП.03  Производственная практика (по профилю специальности) (комплексный)               (642  час. )</t>
  </si>
  <si>
    <t>МДК.04.01 Основы менеджмента, управления персоналом, МДК.04.02  Психология общения с практикумом (комплексный)(192  час. )</t>
  </si>
  <si>
    <t>ПМ.01. Разработка художественно-конструкторских (дизайнерских) проектов промышленной продукции, предметно-пространственных комплексов                      ( 1854 час. )</t>
  </si>
  <si>
    <t>ПМ.03 Контроль за изготовлением изделий в производстве в части соответствия их авторскому образцу      (240  час. )</t>
  </si>
  <si>
    <t>ПМ.04 Организация работы коллектива исполнителей( 207 час. )</t>
  </si>
  <si>
    <t xml:space="preserve">   ПМ.05 Выполнение работ по одной или нескольким профессиям рабочих, должностям служащих ( 228/17час. )</t>
  </si>
  <si>
    <t>УП.02 , УП.04 Учебная практика, ПП.02, ПП.04  Производственная практика (по профилю специальности) (комплексный)                     ( 169  час. )</t>
  </si>
  <si>
    <t>ОГСЭ.03 История            ( 66 час. )</t>
  </si>
  <si>
    <t>ОП.03 Рисунок с основами перспективы                    ( 90 час. )</t>
  </si>
  <si>
    <t>МДК.01.03 Методы расчета основных экономических показателей проектирования                   ( 57 час. )</t>
  </si>
  <si>
    <t>МДК.01.01 Дизайн-проектирование (композиция, макетирование, современные концепции в искусстве)                   ( 38 час. )</t>
  </si>
  <si>
    <t>УП.05 Учебная практика, ПП.05 Производственная практика (по профилю специальности)                    ( 17 час. )</t>
  </si>
  <si>
    <t>Техническое исполнение  художественно-конструкторских (дизайнерских) проектов в материале</t>
  </si>
  <si>
    <t>Техническое исполнение художественно-конструкторских (дизайнерских) проектов в материале</t>
  </si>
  <si>
    <t>ПМ.02 Техническое исполнение художественно-конструкторских (дизайнерских) проектов в материале (559  час. )</t>
  </si>
  <si>
    <t>1.1 Подготовка   ВКР с 18 мая   по  14 июня   ( 4 нед.)</t>
  </si>
  <si>
    <t>1.2 Защита  ВКР    с 15 июня по 28 июня  (2 нед.)</t>
  </si>
  <si>
    <t>5. Рабочий учебный план по специальности  54.02.01 Дизайн (по отраслям) 2018-2021</t>
  </si>
  <si>
    <t>6. Соотношение обязательной и вариативной частей по циклам ОПОП по специальности 54.02.01 Дизайн (по отраслям) 2018-2021</t>
  </si>
  <si>
    <t>7. График самостоятельной работы студентов по специальности 54.02.01 Дизайн (по отраслям) 2018-2021</t>
  </si>
  <si>
    <t>8. Объем времени на промежуточную аттестацию ОПОП  по спциальности 54.02.01 Дизайн (по отраслям) 2018-2021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</si>
</sst>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4FF8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/>
      <protection/>
    </xf>
    <xf numFmtId="0" fontId="5" fillId="0" borderId="10" xfId="53" applyFont="1" applyBorder="1" applyAlignment="1">
      <alignment vertical="center" textRotation="90"/>
      <protection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7" fillId="33" borderId="10" xfId="53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8" fillId="33" borderId="10" xfId="53" applyFont="1" applyFill="1" applyBorder="1" applyAlignment="1">
      <alignment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wrapText="1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0" xfId="53" applyFont="1" applyBorder="1" applyAlignment="1">
      <alignment wrapText="1"/>
      <protection/>
    </xf>
    <xf numFmtId="0" fontId="8" fillId="33" borderId="10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vertical="center" textRotation="90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11" fillId="34" borderId="12" xfId="53" applyFont="1" applyFill="1" applyBorder="1">
      <alignment/>
      <protection/>
    </xf>
    <xf numFmtId="0" fontId="11" fillId="34" borderId="10" xfId="53" applyFont="1" applyFill="1" applyBorder="1" applyAlignment="1">
      <alignment horizontal="justify" vertical="center"/>
      <protection/>
    </xf>
    <xf numFmtId="0" fontId="12" fillId="33" borderId="10" xfId="53" applyFont="1" applyFill="1" applyBorder="1" applyAlignment="1">
      <alignment horizontal="left"/>
      <protection/>
    </xf>
    <xf numFmtId="0" fontId="12" fillId="33" borderId="10" xfId="53" applyFont="1" applyFill="1" applyBorder="1" applyAlignment="1">
      <alignment horizontal="justify" vertical="center"/>
      <protection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justify" vertical="center"/>
      <protection/>
    </xf>
    <xf numFmtId="0" fontId="8" fillId="34" borderId="10" xfId="53" applyFont="1" applyFill="1" applyBorder="1" applyAlignment="1">
      <alignment vertical="top" wrapText="1"/>
      <protection/>
    </xf>
    <xf numFmtId="0" fontId="8" fillId="34" borderId="10" xfId="53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7" fillId="34" borderId="12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0" fillId="0" borderId="0" xfId="0" applyFill="1" applyAlignment="1">
      <alignment/>
    </xf>
    <xf numFmtId="0" fontId="7" fillId="0" borderId="12" xfId="53" applyFont="1" applyFill="1" applyBorder="1" applyAlignment="1">
      <alignment horizontal="justify" vertical="top"/>
      <protection/>
    </xf>
    <xf numFmtId="0" fontId="8" fillId="0" borderId="13" xfId="53" applyFont="1" applyFill="1" applyBorder="1" applyAlignment="1">
      <alignment horizontal="justify" vertical="top"/>
      <protection/>
    </xf>
    <xf numFmtId="0" fontId="7" fillId="0" borderId="14" xfId="53" applyFont="1" applyFill="1" applyBorder="1" applyAlignment="1">
      <alignment horizontal="justify" vertical="top"/>
      <protection/>
    </xf>
    <xf numFmtId="0" fontId="8" fillId="0" borderId="12" xfId="53" applyFont="1" applyFill="1" applyBorder="1" applyAlignment="1">
      <alignment horizontal="justify" vertical="top"/>
      <protection/>
    </xf>
    <xf numFmtId="0" fontId="7" fillId="0" borderId="10" xfId="53" applyFont="1" applyFill="1" applyBorder="1" applyAlignment="1">
      <alignment horizontal="justify" vertical="top"/>
      <protection/>
    </xf>
    <xf numFmtId="0" fontId="8" fillId="33" borderId="10" xfId="53" applyFont="1" applyFill="1" applyBorder="1" applyAlignment="1">
      <alignment horizontal="justify" vertical="top"/>
      <protection/>
    </xf>
    <xf numFmtId="0" fontId="7" fillId="33" borderId="10" xfId="53" applyFont="1" applyFill="1" applyBorder="1" applyAlignment="1">
      <alignment horizontal="justify" vertical="top"/>
      <protection/>
    </xf>
    <xf numFmtId="0" fontId="5" fillId="35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textRotation="90"/>
      <protection/>
    </xf>
    <xf numFmtId="0" fontId="7" fillId="35" borderId="10" xfId="53" applyFont="1" applyFill="1" applyBorder="1" applyAlignment="1">
      <alignment horizontal="center"/>
      <protection/>
    </xf>
    <xf numFmtId="0" fontId="7" fillId="35" borderId="10" xfId="53" applyFont="1" applyFill="1" applyBorder="1">
      <alignment/>
      <protection/>
    </xf>
    <xf numFmtId="0" fontId="8" fillId="35" borderId="10" xfId="53" applyFont="1" applyFill="1" applyBorder="1">
      <alignment/>
      <protection/>
    </xf>
    <xf numFmtId="0" fontId="5" fillId="36" borderId="10" xfId="53" applyFont="1" applyFill="1" applyBorder="1" applyAlignment="1">
      <alignment horizontal="center" wrapText="1"/>
      <protection/>
    </xf>
    <xf numFmtId="0" fontId="5" fillId="36" borderId="10" xfId="53" applyFont="1" applyFill="1" applyBorder="1" applyAlignment="1">
      <alignment textRotation="90"/>
      <protection/>
    </xf>
    <xf numFmtId="0" fontId="7" fillId="36" borderId="10" xfId="53" applyFont="1" applyFill="1" applyBorder="1" applyAlignment="1">
      <alignment horizontal="center"/>
      <protection/>
    </xf>
    <xf numFmtId="0" fontId="7" fillId="36" borderId="10" xfId="53" applyFont="1" applyFill="1" applyBorder="1">
      <alignment/>
      <protection/>
    </xf>
    <xf numFmtId="0" fontId="13" fillId="36" borderId="10" xfId="53" applyFont="1" applyFill="1" applyBorder="1">
      <alignment/>
      <protection/>
    </xf>
    <xf numFmtId="0" fontId="8" fillId="36" borderId="10" xfId="53" applyFont="1" applyFill="1" applyBorder="1">
      <alignment/>
      <protection/>
    </xf>
    <xf numFmtId="0" fontId="5" fillId="37" borderId="10" xfId="53" applyFont="1" applyFill="1" applyBorder="1" applyAlignment="1">
      <alignment horizontal="center" wrapText="1"/>
      <protection/>
    </xf>
    <xf numFmtId="0" fontId="5" fillId="37" borderId="10" xfId="53" applyFont="1" applyFill="1" applyBorder="1" applyAlignment="1">
      <alignment textRotation="90"/>
      <protection/>
    </xf>
    <xf numFmtId="0" fontId="7" fillId="37" borderId="10" xfId="53" applyFont="1" applyFill="1" applyBorder="1" applyAlignment="1">
      <alignment horizontal="center"/>
      <protection/>
    </xf>
    <xf numFmtId="0" fontId="7" fillId="37" borderId="10" xfId="53" applyFont="1" applyFill="1" applyBorder="1">
      <alignment/>
      <protection/>
    </xf>
    <xf numFmtId="0" fontId="8" fillId="37" borderId="10" xfId="53" applyFont="1" applyFill="1" applyBorder="1">
      <alignment/>
      <protection/>
    </xf>
    <xf numFmtId="0" fontId="5" fillId="38" borderId="10" xfId="53" applyFont="1" applyFill="1" applyBorder="1" applyAlignment="1">
      <alignment horizontal="center" wrapText="1"/>
      <protection/>
    </xf>
    <xf numFmtId="0" fontId="5" fillId="38" borderId="10" xfId="53" applyFont="1" applyFill="1" applyBorder="1" applyAlignment="1">
      <alignment textRotation="90"/>
      <protection/>
    </xf>
    <xf numFmtId="0" fontId="7" fillId="38" borderId="10" xfId="53" applyFont="1" applyFill="1" applyBorder="1" applyAlignment="1">
      <alignment horizontal="center"/>
      <protection/>
    </xf>
    <xf numFmtId="0" fontId="7" fillId="38" borderId="10" xfId="53" applyFont="1" applyFill="1" applyBorder="1">
      <alignment/>
      <protection/>
    </xf>
    <xf numFmtId="0" fontId="2" fillId="38" borderId="0" xfId="53" applyFont="1" applyFill="1">
      <alignment/>
      <protection/>
    </xf>
    <xf numFmtId="0" fontId="8" fillId="38" borderId="10" xfId="53" applyFont="1" applyFill="1" applyBorder="1">
      <alignment/>
      <protection/>
    </xf>
    <xf numFmtId="0" fontId="5" fillId="39" borderId="10" xfId="53" applyFont="1" applyFill="1" applyBorder="1" applyAlignment="1">
      <alignment horizontal="center" wrapText="1"/>
      <protection/>
    </xf>
    <xf numFmtId="0" fontId="5" fillId="39" borderId="10" xfId="53" applyFont="1" applyFill="1" applyBorder="1" applyAlignment="1">
      <alignment textRotation="90"/>
      <protection/>
    </xf>
    <xf numFmtId="0" fontId="7" fillId="39" borderId="10" xfId="53" applyFont="1" applyFill="1" applyBorder="1" applyAlignment="1">
      <alignment horizontal="center"/>
      <protection/>
    </xf>
    <xf numFmtId="0" fontId="7" fillId="39" borderId="10" xfId="53" applyFont="1" applyFill="1" applyBorder="1">
      <alignment/>
      <protection/>
    </xf>
    <xf numFmtId="0" fontId="8" fillId="39" borderId="10" xfId="53" applyFont="1" applyFill="1" applyBorder="1">
      <alignment/>
      <protection/>
    </xf>
    <xf numFmtId="0" fontId="2" fillId="38" borderId="10" xfId="53" applyFont="1" applyFill="1" applyBorder="1">
      <alignment/>
      <protection/>
    </xf>
    <xf numFmtId="0" fontId="9" fillId="0" borderId="0" xfId="0" applyFont="1" applyAlignment="1">
      <alignment/>
    </xf>
    <xf numFmtId="0" fontId="8" fillId="33" borderId="11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53" applyFont="1" applyFill="1" applyBorder="1">
      <alignment/>
      <protection/>
    </xf>
    <xf numFmtId="0" fontId="8" fillId="33" borderId="10" xfId="0" applyFont="1" applyFill="1" applyBorder="1" applyAlignment="1">
      <alignment horizontal="center" vertical="top" wrapText="1"/>
    </xf>
    <xf numFmtId="0" fontId="8" fillId="34" borderId="10" xfId="53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top" wrapText="1"/>
      <protection/>
    </xf>
    <xf numFmtId="0" fontId="8" fillId="34" borderId="10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wrapText="1"/>
      <protection/>
    </xf>
    <xf numFmtId="0" fontId="7" fillId="34" borderId="10" xfId="53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justify" vertical="center"/>
      <protection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3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53" applyFont="1" applyFill="1" applyBorder="1">
      <alignment/>
      <protection/>
    </xf>
    <xf numFmtId="0" fontId="13" fillId="35" borderId="10" xfId="53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/>
    </xf>
    <xf numFmtId="0" fontId="8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0" borderId="11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/>
      <protection/>
    </xf>
    <xf numFmtId="0" fontId="8" fillId="0" borderId="11" xfId="53" applyFont="1" applyFill="1" applyBorder="1" applyAlignment="1">
      <alignment horizontal="left"/>
      <protection/>
    </xf>
    <xf numFmtId="0" fontId="8" fillId="0" borderId="10" xfId="53" applyFont="1" applyFill="1" applyBorder="1" applyAlignment="1">
      <alignment horizontal="left"/>
      <protection/>
    </xf>
    <xf numFmtId="0" fontId="7" fillId="0" borderId="21" xfId="53" applyFont="1" applyFill="1" applyBorder="1" applyAlignment="1">
      <alignment horizontal="left"/>
      <protection/>
    </xf>
    <xf numFmtId="16" fontId="7" fillId="0" borderId="10" xfId="53" applyNumberFormat="1" applyFont="1" applyFill="1" applyBorder="1" applyAlignment="1">
      <alignment horizontal="left"/>
      <protection/>
    </xf>
    <xf numFmtId="0" fontId="7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7" fillId="0" borderId="10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0" fillId="7" borderId="10" xfId="0" applyFill="1" applyBorder="1" applyAlignment="1">
      <alignment vertical="top" wrapText="1"/>
    </xf>
    <xf numFmtId="0" fontId="0" fillId="3" borderId="12" xfId="0" applyFill="1" applyBorder="1" applyAlignment="1">
      <alignment horizontal="center" vertical="top"/>
    </xf>
    <xf numFmtId="0" fontId="0" fillId="2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56" fillId="0" borderId="10" xfId="0" applyFont="1" applyBorder="1" applyAlignment="1">
      <alignment horizontal="center"/>
    </xf>
    <xf numFmtId="0" fontId="7" fillId="43" borderId="10" xfId="53" applyFont="1" applyFill="1" applyBorder="1">
      <alignment/>
      <protection/>
    </xf>
    <xf numFmtId="0" fontId="8" fillId="43" borderId="10" xfId="53" applyFont="1" applyFill="1" applyBorder="1">
      <alignment/>
      <protection/>
    </xf>
    <xf numFmtId="0" fontId="7" fillId="13" borderId="10" xfId="53" applyFont="1" applyFill="1" applyBorder="1">
      <alignment/>
      <protection/>
    </xf>
    <xf numFmtId="0" fontId="37" fillId="44" borderId="10" xfId="0" applyFont="1" applyFill="1" applyBorder="1" applyAlignment="1">
      <alignment vertical="top" wrapText="1"/>
    </xf>
    <xf numFmtId="0" fontId="37" fillId="44" borderId="14" xfId="0" applyFont="1" applyFill="1" applyBorder="1" applyAlignment="1">
      <alignment vertical="top" wrapText="1"/>
    </xf>
    <xf numFmtId="0" fontId="37" fillId="2" borderId="10" xfId="0" applyFont="1" applyFill="1" applyBorder="1" applyAlignment="1">
      <alignment vertical="top" wrapText="1"/>
    </xf>
    <xf numFmtId="0" fontId="37" fillId="2" borderId="15" xfId="0" applyFont="1" applyFill="1" applyBorder="1" applyAlignment="1">
      <alignment/>
    </xf>
    <xf numFmtId="0" fontId="37" fillId="2" borderId="14" xfId="0" applyFont="1" applyFill="1" applyBorder="1" applyAlignment="1">
      <alignment/>
    </xf>
    <xf numFmtId="0" fontId="37" fillId="3" borderId="10" xfId="0" applyFont="1" applyFill="1" applyBorder="1" applyAlignment="1">
      <alignment vertical="top" wrapText="1"/>
    </xf>
    <xf numFmtId="0" fontId="37" fillId="4" borderId="10" xfId="0" applyFont="1" applyFill="1" applyBorder="1" applyAlignment="1">
      <alignment horizontal="left" vertical="top" wrapText="1"/>
    </xf>
    <xf numFmtId="0" fontId="37" fillId="4" borderId="10" xfId="0" applyFont="1" applyFill="1" applyBorder="1" applyAlignment="1">
      <alignment vertical="top" wrapText="1"/>
    </xf>
    <xf numFmtId="0" fontId="37" fillId="5" borderId="10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vertical="top" wrapText="1"/>
    </xf>
    <xf numFmtId="0" fontId="37" fillId="5" borderId="10" xfId="0" applyFont="1" applyFill="1" applyBorder="1" applyAlignment="1">
      <alignment wrapText="1"/>
    </xf>
    <xf numFmtId="0" fontId="37" fillId="7" borderId="10" xfId="0" applyFont="1" applyFill="1" applyBorder="1" applyAlignment="1">
      <alignment vertical="top" wrapText="1"/>
    </xf>
    <xf numFmtId="0" fontId="37" fillId="7" borderId="10" xfId="0" applyFont="1" applyFill="1" applyBorder="1" applyAlignment="1">
      <alignment horizontal="left" vertical="top" wrapText="1"/>
    </xf>
    <xf numFmtId="0" fontId="37" fillId="7" borderId="10" xfId="0" applyFont="1" applyFill="1" applyBorder="1" applyAlignment="1">
      <alignment wrapText="1"/>
    </xf>
    <xf numFmtId="49" fontId="7" fillId="0" borderId="13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22" xfId="0" applyNumberFormat="1" applyFont="1" applyBorder="1" applyAlignment="1">
      <alignment horizontal="left" vertical="top"/>
    </xf>
    <xf numFmtId="0" fontId="5" fillId="38" borderId="10" xfId="53" applyFont="1" applyFill="1" applyBorder="1" applyAlignment="1">
      <alignment horizontal="center" textRotation="90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37" borderId="10" xfId="53" applyFont="1" applyFill="1" applyBorder="1" applyAlignment="1">
      <alignment horizontal="center"/>
      <protection/>
    </xf>
    <xf numFmtId="0" fontId="5" fillId="39" borderId="10" xfId="53" applyFont="1" applyFill="1" applyBorder="1" applyAlignment="1">
      <alignment horizontal="center"/>
      <protection/>
    </xf>
    <xf numFmtId="0" fontId="6" fillId="0" borderId="19" xfId="53" applyFont="1" applyBorder="1" applyAlignment="1">
      <alignment horizontal="left"/>
      <protection/>
    </xf>
    <xf numFmtId="0" fontId="6" fillId="0" borderId="2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8" fillId="0" borderId="10" xfId="53" applyFont="1" applyBorder="1" applyAlignment="1">
      <alignment horizontal="left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textRotation="90"/>
      <protection/>
    </xf>
    <xf numFmtId="0" fontId="5" fillId="0" borderId="15" xfId="53" applyFont="1" applyBorder="1" applyAlignment="1">
      <alignment horizontal="center" textRotation="90"/>
      <protection/>
    </xf>
    <xf numFmtId="0" fontId="5" fillId="0" borderId="14" xfId="53" applyFont="1" applyBorder="1" applyAlignment="1">
      <alignment horizontal="center" textRotation="90"/>
      <protection/>
    </xf>
    <xf numFmtId="0" fontId="5" fillId="0" borderId="12" xfId="53" applyFont="1" applyBorder="1" applyAlignment="1">
      <alignment horizontal="center" textRotation="90" wrapText="1"/>
      <protection/>
    </xf>
    <xf numFmtId="0" fontId="5" fillId="0" borderId="15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5" fillId="0" borderId="10" xfId="53" applyFont="1" applyBorder="1" applyAlignment="1">
      <alignment horizontal="center" textRotation="90"/>
      <protection/>
    </xf>
    <xf numFmtId="0" fontId="7" fillId="0" borderId="18" xfId="53" applyFont="1" applyBorder="1" applyAlignment="1">
      <alignment horizontal="center" textRotation="90"/>
      <protection/>
    </xf>
    <xf numFmtId="0" fontId="7" fillId="0" borderId="21" xfId="53" applyFont="1" applyBorder="1" applyAlignment="1">
      <alignment horizontal="center" textRotation="90"/>
      <protection/>
    </xf>
    <xf numFmtId="0" fontId="7" fillId="0" borderId="13" xfId="53" applyFont="1" applyBorder="1" applyAlignment="1">
      <alignment horizontal="center" textRotation="90"/>
      <protection/>
    </xf>
    <xf numFmtId="0" fontId="7" fillId="0" borderId="22" xfId="53" applyFont="1" applyBorder="1" applyAlignment="1">
      <alignment horizontal="center" textRotation="90"/>
      <protection/>
    </xf>
    <xf numFmtId="0" fontId="7" fillId="0" borderId="19" xfId="53" applyFont="1" applyBorder="1" applyAlignment="1">
      <alignment horizontal="center" textRotation="90"/>
      <protection/>
    </xf>
    <xf numFmtId="0" fontId="7" fillId="0" borderId="24" xfId="53" applyFont="1" applyBorder="1" applyAlignment="1">
      <alignment horizontal="center" textRotation="90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2" fillId="0" borderId="19" xfId="53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4" xfId="53" applyBorder="1" applyAlignment="1">
      <alignment horizontal="center"/>
      <protection/>
    </xf>
    <xf numFmtId="0" fontId="5" fillId="37" borderId="10" xfId="53" applyFont="1" applyFill="1" applyBorder="1" applyAlignment="1">
      <alignment horizontal="center" textRotation="90"/>
      <protection/>
    </xf>
    <xf numFmtId="0" fontId="7" fillId="0" borderId="12" xfId="53" applyFont="1" applyFill="1" applyBorder="1" applyAlignment="1">
      <alignment horizontal="justify" vertical="center"/>
      <protection/>
    </xf>
    <xf numFmtId="0" fontId="7" fillId="0" borderId="14" xfId="53" applyFont="1" applyFill="1" applyBorder="1" applyAlignment="1">
      <alignment horizontal="justify" vertical="center"/>
      <protection/>
    </xf>
    <xf numFmtId="0" fontId="3" fillId="0" borderId="18" xfId="53" applyFont="1" applyBorder="1" applyAlignment="1">
      <alignment horizontal="center" vertical="center" textRotation="90" wrapText="1"/>
      <protection/>
    </xf>
    <xf numFmtId="0" fontId="3" fillId="0" borderId="21" xfId="53" applyFont="1" applyBorder="1" applyAlignment="1">
      <alignment horizontal="center" vertical="center" textRotation="90" wrapText="1"/>
      <protection/>
    </xf>
    <xf numFmtId="0" fontId="3" fillId="0" borderId="13" xfId="53" applyFont="1" applyBorder="1" applyAlignment="1">
      <alignment horizontal="center" vertical="center" textRotation="90" wrapText="1"/>
      <protection/>
    </xf>
    <xf numFmtId="0" fontId="3" fillId="0" borderId="22" xfId="53" applyFont="1" applyBorder="1" applyAlignment="1">
      <alignment horizontal="center" vertical="center" textRotation="90" wrapText="1"/>
      <protection/>
    </xf>
    <xf numFmtId="0" fontId="3" fillId="0" borderId="19" xfId="53" applyFont="1" applyBorder="1" applyAlignment="1">
      <alignment horizontal="center" vertical="center" textRotation="90" wrapText="1"/>
      <protection/>
    </xf>
    <xf numFmtId="0" fontId="3" fillId="0" borderId="24" xfId="53" applyFont="1" applyBorder="1" applyAlignment="1">
      <alignment horizontal="center" vertical="center" textRotation="90" wrapText="1"/>
      <protection/>
    </xf>
    <xf numFmtId="0" fontId="5" fillId="0" borderId="18" xfId="53" applyFont="1" applyBorder="1" applyAlignment="1">
      <alignment horizontal="center" textRotation="90"/>
      <protection/>
    </xf>
    <xf numFmtId="0" fontId="2" fillId="0" borderId="21" xfId="53" applyBorder="1" applyAlignment="1">
      <alignment horizontal="center" textRotation="90"/>
      <protection/>
    </xf>
    <xf numFmtId="0" fontId="2" fillId="0" borderId="13" xfId="53" applyBorder="1" applyAlignment="1">
      <alignment horizontal="center" textRotation="90"/>
      <protection/>
    </xf>
    <xf numFmtId="0" fontId="2" fillId="0" borderId="22" xfId="53" applyBorder="1" applyAlignment="1">
      <alignment horizontal="center" textRotation="90"/>
      <protection/>
    </xf>
    <xf numFmtId="0" fontId="2" fillId="0" borderId="19" xfId="53" applyBorder="1" applyAlignment="1">
      <alignment horizontal="center" textRotation="90"/>
      <protection/>
    </xf>
    <xf numFmtId="0" fontId="2" fillId="0" borderId="24" xfId="53" applyBorder="1" applyAlignment="1">
      <alignment horizontal="center" textRotation="90"/>
      <protection/>
    </xf>
    <xf numFmtId="0" fontId="5" fillId="0" borderId="10" xfId="53" applyFont="1" applyBorder="1" applyAlignment="1">
      <alignment horizontal="center" textRotation="90" wrapText="1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2" fillId="0" borderId="17" xfId="53" applyBorder="1" applyAlignment="1">
      <alignment/>
      <protection/>
    </xf>
    <xf numFmtId="0" fontId="5" fillId="39" borderId="10" xfId="53" applyFont="1" applyFill="1" applyBorder="1" applyAlignment="1">
      <alignment horizontal="center" textRotation="90"/>
      <protection/>
    </xf>
    <xf numFmtId="0" fontId="5" fillId="36" borderId="10" xfId="53" applyFont="1" applyFill="1" applyBorder="1" applyAlignment="1">
      <alignment horizontal="center" textRotation="90"/>
      <protection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5" fillId="38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 textRotation="90"/>
      <protection/>
    </xf>
    <xf numFmtId="0" fontId="5" fillId="35" borderId="10" xfId="53" applyFont="1" applyFill="1" applyBorder="1" applyAlignment="1">
      <alignment horizontal="center"/>
      <protection/>
    </xf>
    <xf numFmtId="0" fontId="5" fillId="36" borderId="10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justify" vertical="center"/>
      <protection/>
    </xf>
    <xf numFmtId="0" fontId="2" fillId="0" borderId="14" xfId="53" applyFont="1" applyFill="1" applyBorder="1" applyAlignment="1">
      <alignment vertical="center"/>
      <protection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12" xfId="0" applyFont="1" applyBorder="1" applyAlignment="1">
      <alignment vertical="center" textRotation="90"/>
    </xf>
    <xf numFmtId="0" fontId="8" fillId="0" borderId="15" xfId="0" applyFont="1" applyBorder="1" applyAlignment="1">
      <alignment vertical="center" textRotation="90"/>
    </xf>
    <xf numFmtId="0" fontId="8" fillId="0" borderId="14" xfId="0" applyFont="1" applyBorder="1" applyAlignment="1">
      <alignment vertical="center" textRotation="90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34" borderId="16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4" fillId="0" borderId="2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textRotation="90"/>
    </xf>
    <xf numFmtId="0" fontId="7" fillId="37" borderId="10" xfId="0" applyFont="1" applyFill="1" applyBorder="1" applyAlignment="1">
      <alignment horizontal="center" textRotation="90"/>
    </xf>
    <xf numFmtId="0" fontId="7" fillId="36" borderId="10" xfId="0" applyFont="1" applyFill="1" applyBorder="1" applyAlignment="1">
      <alignment horizontal="center" textRotation="90"/>
    </xf>
    <xf numFmtId="0" fontId="7" fillId="35" borderId="10" xfId="0" applyFont="1" applyFill="1" applyBorder="1" applyAlignment="1">
      <alignment horizontal="center" textRotation="90"/>
    </xf>
    <xf numFmtId="0" fontId="56" fillId="0" borderId="20" xfId="0" applyFont="1" applyBorder="1" applyAlignment="1">
      <alignment/>
    </xf>
    <xf numFmtId="0" fontId="56" fillId="0" borderId="24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 textRotation="90"/>
    </xf>
    <xf numFmtId="0" fontId="0" fillId="4" borderId="12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37" fillId="4" borderId="12" xfId="0" applyFont="1" applyFill="1" applyBorder="1" applyAlignment="1">
      <alignment horizontal="left" vertical="top" wrapText="1"/>
    </xf>
    <xf numFmtId="0" fontId="37" fillId="4" borderId="15" xfId="0" applyFont="1" applyFill="1" applyBorder="1" applyAlignment="1">
      <alignment horizontal="left" vertical="top" wrapText="1"/>
    </xf>
    <xf numFmtId="0" fontId="37" fillId="4" borderId="14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2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0" fillId="7" borderId="14" xfId="0" applyFill="1" applyBorder="1" applyAlignment="1">
      <alignment horizontal="center" vertical="top"/>
    </xf>
    <xf numFmtId="0" fontId="37" fillId="7" borderId="12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5" borderId="15" xfId="0" applyFont="1" applyFill="1" applyBorder="1" applyAlignment="1">
      <alignment horizontal="left" vertical="top" wrapText="1"/>
    </xf>
    <xf numFmtId="0" fontId="37" fillId="5" borderId="14" xfId="0" applyFont="1" applyFill="1" applyBorder="1" applyAlignment="1">
      <alignment horizontal="left" vertical="top" wrapText="1"/>
    </xf>
    <xf numFmtId="0" fontId="0" fillId="44" borderId="12" xfId="0" applyFill="1" applyBorder="1" applyAlignment="1">
      <alignment horizontal="center" vertical="top"/>
    </xf>
    <xf numFmtId="0" fontId="0" fillId="44" borderId="15" xfId="0" applyFill="1" applyBorder="1" applyAlignment="1">
      <alignment horizontal="center" vertical="top"/>
    </xf>
    <xf numFmtId="0" fontId="0" fillId="44" borderId="14" xfId="0" applyFill="1" applyBorder="1" applyAlignment="1">
      <alignment horizontal="center" vertical="top"/>
    </xf>
    <xf numFmtId="0" fontId="0" fillId="44" borderId="12" xfId="0" applyFill="1" applyBorder="1" applyAlignment="1">
      <alignment horizontal="left" vertical="top" wrapText="1"/>
    </xf>
    <xf numFmtId="0" fontId="0" fillId="44" borderId="15" xfId="0" applyFill="1" applyBorder="1" applyAlignment="1">
      <alignment horizontal="left" vertical="top" wrapText="1"/>
    </xf>
    <xf numFmtId="0" fontId="0" fillId="44" borderId="1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37" fillId="2" borderId="12" xfId="0" applyFont="1" applyFill="1" applyBorder="1" applyAlignment="1">
      <alignment horizontal="left" vertical="top" wrapText="1"/>
    </xf>
    <xf numFmtId="0" fontId="37" fillId="2" borderId="15" xfId="0" applyFont="1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 wrapText="1"/>
    </xf>
    <xf numFmtId="0" fontId="37" fillId="3" borderId="15" xfId="0" applyFont="1" applyFill="1" applyBorder="1" applyAlignment="1">
      <alignment horizontal="left" vertical="top" wrapText="1"/>
    </xf>
    <xf numFmtId="0" fontId="37" fillId="3" borderId="14" xfId="0" applyFont="1" applyFill="1" applyBorder="1" applyAlignment="1">
      <alignment horizontal="left" vertical="top" wrapText="1"/>
    </xf>
    <xf numFmtId="0" fontId="37" fillId="3" borderId="12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center"/>
    </xf>
    <xf numFmtId="0" fontId="0" fillId="44" borderId="12" xfId="0" applyFill="1" applyBorder="1" applyAlignment="1">
      <alignment horizontal="left" vertical="top"/>
    </xf>
    <xf numFmtId="0" fontId="0" fillId="44" borderId="15" xfId="0" applyFill="1" applyBorder="1" applyAlignment="1">
      <alignment horizontal="left" vertical="top"/>
    </xf>
    <xf numFmtId="0" fontId="0" fillId="44" borderId="14" xfId="0" applyFill="1" applyBorder="1" applyAlignment="1">
      <alignment horizontal="left" vertical="top"/>
    </xf>
    <xf numFmtId="0" fontId="37" fillId="44" borderId="12" xfId="0" applyFont="1" applyFill="1" applyBorder="1" applyAlignment="1">
      <alignment horizontal="center" vertical="top"/>
    </xf>
    <xf numFmtId="0" fontId="37" fillId="44" borderId="15" xfId="0" applyFont="1" applyFill="1" applyBorder="1" applyAlignment="1">
      <alignment horizontal="center" vertical="top"/>
    </xf>
    <xf numFmtId="0" fontId="37" fillId="44" borderId="14" xfId="0" applyFont="1" applyFill="1" applyBorder="1" applyAlignment="1">
      <alignment horizontal="center" vertical="top"/>
    </xf>
    <xf numFmtId="0" fontId="37" fillId="5" borderId="12" xfId="0" applyFont="1" applyFill="1" applyBorder="1" applyAlignment="1">
      <alignment horizontal="left" vertical="top" wrapText="1"/>
    </xf>
    <xf numFmtId="0" fontId="37" fillId="5" borderId="12" xfId="0" applyFont="1" applyFill="1" applyBorder="1" applyAlignment="1">
      <alignment horizontal="center" vertical="top"/>
    </xf>
    <xf numFmtId="0" fontId="37" fillId="5" borderId="15" xfId="0" applyFont="1" applyFill="1" applyBorder="1" applyAlignment="1">
      <alignment horizontal="center" vertical="top"/>
    </xf>
    <xf numFmtId="0" fontId="37" fillId="5" borderId="14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37" fillId="2" borderId="12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left" vertical="top" wrapText="1"/>
    </xf>
    <xf numFmtId="0" fontId="37" fillId="7" borderId="15" xfId="0" applyFont="1" applyFill="1" applyBorder="1" applyAlignment="1">
      <alignment horizontal="left" vertical="top" wrapText="1"/>
    </xf>
    <xf numFmtId="0" fontId="37" fillId="7" borderId="14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7" fillId="44" borderId="12" xfId="0" applyFont="1" applyFill="1" applyBorder="1" applyAlignment="1">
      <alignment vertical="top" wrapText="1"/>
    </xf>
    <xf numFmtId="0" fontId="37" fillId="44" borderId="14" xfId="0" applyFont="1" applyFill="1" applyBorder="1" applyAlignment="1">
      <alignment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71</xdr:row>
      <xdr:rowOff>123825</xdr:rowOff>
    </xdr:from>
    <xdr:ext cx="36195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3562350" y="21536025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zoomScale="118" zoomScaleNormal="118" zoomScalePageLayoutView="0" workbookViewId="0" topLeftCell="A46">
      <selection activeCell="S28" sqref="S28"/>
    </sheetView>
  </sheetViews>
  <sheetFormatPr defaultColWidth="9.140625" defaultRowHeight="15"/>
  <cols>
    <col min="1" max="1" width="7.140625" style="0" customWidth="1"/>
    <col min="2" max="2" width="25.421875" style="0" customWidth="1"/>
    <col min="3" max="3" width="4.00390625" style="0" customWidth="1"/>
    <col min="4" max="4" width="3.421875" style="0" customWidth="1"/>
    <col min="5" max="5" width="7.140625" style="0" customWidth="1"/>
    <col min="6" max="6" width="4.421875" style="0" customWidth="1"/>
    <col min="7" max="7" width="4.28125" style="0" customWidth="1"/>
    <col min="8" max="8" width="4.57421875" style="0" customWidth="1"/>
    <col min="9" max="9" width="4.7109375" style="0" customWidth="1"/>
    <col min="10" max="10" width="5.140625" style="0" customWidth="1"/>
    <col min="11" max="11" width="4.421875" style="0" customWidth="1"/>
    <col min="12" max="12" width="6.00390625" style="0" customWidth="1"/>
    <col min="13" max="13" width="3.7109375" style="0" customWidth="1"/>
    <col min="14" max="14" width="5.140625" style="0" customWidth="1"/>
    <col min="15" max="15" width="3.57421875" style="0" customWidth="1"/>
    <col min="16" max="16" width="4.140625" style="0" customWidth="1"/>
    <col min="17" max="17" width="4.00390625" style="0" customWidth="1"/>
    <col min="18" max="18" width="4.57421875" style="0" customWidth="1"/>
    <col min="19" max="19" width="4.00390625" style="0" customWidth="1"/>
    <col min="20" max="20" width="4.28125" style="0" customWidth="1"/>
    <col min="21" max="22" width="4.140625" style="0" customWidth="1"/>
    <col min="23" max="23" width="3.421875" style="0" customWidth="1"/>
    <col min="24" max="24" width="4.00390625" style="0" customWidth="1"/>
  </cols>
  <sheetData>
    <row r="1" spans="1:24" ht="15">
      <c r="A1" s="195" t="s">
        <v>257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7"/>
      <c r="O1" s="197"/>
      <c r="P1" s="197"/>
      <c r="Q1" s="197"/>
      <c r="R1" s="197"/>
      <c r="S1" s="197"/>
      <c r="T1" s="197"/>
      <c r="U1" s="2"/>
      <c r="V1" s="2"/>
      <c r="W1" s="1"/>
      <c r="X1" s="1"/>
    </row>
    <row r="2" spans="1:24" ht="15">
      <c r="A2" s="198" t="s">
        <v>0</v>
      </c>
      <c r="B2" s="199" t="s">
        <v>1</v>
      </c>
      <c r="C2" s="200" t="s">
        <v>2</v>
      </c>
      <c r="D2" s="201"/>
      <c r="E2" s="201"/>
      <c r="F2" s="224" t="s">
        <v>3</v>
      </c>
      <c r="G2" s="225"/>
      <c r="H2" s="236" t="s">
        <v>4</v>
      </c>
      <c r="I2" s="200" t="s">
        <v>5</v>
      </c>
      <c r="J2" s="201"/>
      <c r="K2" s="201"/>
      <c r="L2" s="217"/>
      <c r="M2" s="237" t="s">
        <v>6</v>
      </c>
      <c r="N2" s="238"/>
      <c r="O2" s="238"/>
      <c r="P2" s="238"/>
      <c r="Q2" s="238"/>
      <c r="R2" s="238"/>
      <c r="S2" s="238"/>
      <c r="T2" s="238"/>
      <c r="U2" s="239"/>
      <c r="V2" s="239"/>
      <c r="W2" s="239"/>
      <c r="X2" s="239"/>
    </row>
    <row r="3" spans="1:24" ht="15">
      <c r="A3" s="198"/>
      <c r="B3" s="199"/>
      <c r="C3" s="202"/>
      <c r="D3" s="203"/>
      <c r="E3" s="203"/>
      <c r="F3" s="226"/>
      <c r="G3" s="227"/>
      <c r="H3" s="236"/>
      <c r="I3" s="218"/>
      <c r="J3" s="219"/>
      <c r="K3" s="219"/>
      <c r="L3" s="220"/>
      <c r="M3" s="192" t="s">
        <v>7</v>
      </c>
      <c r="N3" s="192"/>
      <c r="O3" s="192"/>
      <c r="P3" s="192"/>
      <c r="Q3" s="192" t="s">
        <v>8</v>
      </c>
      <c r="R3" s="192"/>
      <c r="S3" s="192"/>
      <c r="T3" s="192"/>
      <c r="U3" s="192" t="s">
        <v>9</v>
      </c>
      <c r="V3" s="192"/>
      <c r="W3" s="192"/>
      <c r="X3" s="192"/>
    </row>
    <row r="4" spans="1:24" ht="15" customHeight="1">
      <c r="A4" s="198"/>
      <c r="B4" s="199"/>
      <c r="C4" s="204" t="s">
        <v>10</v>
      </c>
      <c r="D4" s="207" t="s">
        <v>11</v>
      </c>
      <c r="E4" s="210" t="s">
        <v>12</v>
      </c>
      <c r="F4" s="226"/>
      <c r="G4" s="227"/>
      <c r="H4" s="236"/>
      <c r="I4" s="230" t="s">
        <v>13</v>
      </c>
      <c r="J4" s="231"/>
      <c r="K4" s="211" t="s">
        <v>14</v>
      </c>
      <c r="L4" s="212"/>
      <c r="M4" s="247" t="s">
        <v>15</v>
      </c>
      <c r="N4" s="247"/>
      <c r="O4" s="248" t="s">
        <v>16</v>
      </c>
      <c r="P4" s="248"/>
      <c r="Q4" s="193" t="s">
        <v>122</v>
      </c>
      <c r="R4" s="193"/>
      <c r="S4" s="245" t="s">
        <v>123</v>
      </c>
      <c r="T4" s="245"/>
      <c r="U4" s="193" t="s">
        <v>124</v>
      </c>
      <c r="V4" s="193"/>
      <c r="W4" s="194" t="s">
        <v>125</v>
      </c>
      <c r="X4" s="194"/>
    </row>
    <row r="5" spans="1:26" ht="15">
      <c r="A5" s="198"/>
      <c r="B5" s="199"/>
      <c r="C5" s="205"/>
      <c r="D5" s="208"/>
      <c r="E5" s="210"/>
      <c r="F5" s="226"/>
      <c r="G5" s="227"/>
      <c r="H5" s="236"/>
      <c r="I5" s="232"/>
      <c r="J5" s="233"/>
      <c r="K5" s="213"/>
      <c r="L5" s="214"/>
      <c r="M5" s="247" t="s">
        <v>112</v>
      </c>
      <c r="N5" s="247"/>
      <c r="O5" s="248" t="s">
        <v>129</v>
      </c>
      <c r="P5" s="248"/>
      <c r="Q5" s="193" t="s">
        <v>130</v>
      </c>
      <c r="R5" s="193"/>
      <c r="S5" s="245" t="s">
        <v>131</v>
      </c>
      <c r="T5" s="245"/>
      <c r="U5" s="193" t="s">
        <v>112</v>
      </c>
      <c r="V5" s="193"/>
      <c r="W5" s="194" t="s">
        <v>132</v>
      </c>
      <c r="X5" s="194"/>
      <c r="Y5" s="33"/>
      <c r="Z5" s="33"/>
    </row>
    <row r="6" spans="1:26" ht="45.75">
      <c r="A6" s="198"/>
      <c r="B6" s="199"/>
      <c r="C6" s="205"/>
      <c r="D6" s="208"/>
      <c r="E6" s="210"/>
      <c r="F6" s="228"/>
      <c r="G6" s="229"/>
      <c r="H6" s="236"/>
      <c r="I6" s="234"/>
      <c r="J6" s="235"/>
      <c r="K6" s="215"/>
      <c r="L6" s="216"/>
      <c r="M6" s="246" t="s">
        <v>17</v>
      </c>
      <c r="N6" s="41" t="s">
        <v>18</v>
      </c>
      <c r="O6" s="241" t="s">
        <v>17</v>
      </c>
      <c r="P6" s="46" t="s">
        <v>113</v>
      </c>
      <c r="Q6" s="221" t="s">
        <v>17</v>
      </c>
      <c r="R6" s="52" t="s">
        <v>113</v>
      </c>
      <c r="S6" s="187" t="s">
        <v>17</v>
      </c>
      <c r="T6" s="57" t="s">
        <v>113</v>
      </c>
      <c r="U6" s="221" t="s">
        <v>17</v>
      </c>
      <c r="V6" s="52" t="s">
        <v>113</v>
      </c>
      <c r="W6" s="240" t="s">
        <v>17</v>
      </c>
      <c r="X6" s="63" t="s">
        <v>113</v>
      </c>
      <c r="Y6" s="33"/>
      <c r="Z6" s="33"/>
    </row>
    <row r="7" spans="1:26" ht="81" customHeight="1">
      <c r="A7" s="198"/>
      <c r="B7" s="199"/>
      <c r="C7" s="206"/>
      <c r="D7" s="209"/>
      <c r="E7" s="210"/>
      <c r="F7" s="17" t="s">
        <v>19</v>
      </c>
      <c r="G7" s="3" t="s">
        <v>20</v>
      </c>
      <c r="H7" s="236"/>
      <c r="I7" s="17" t="s">
        <v>19</v>
      </c>
      <c r="J7" s="3" t="s">
        <v>20</v>
      </c>
      <c r="K7" s="3" t="s">
        <v>21</v>
      </c>
      <c r="L7" s="3" t="s">
        <v>22</v>
      </c>
      <c r="M7" s="246"/>
      <c r="N7" s="42" t="s">
        <v>22</v>
      </c>
      <c r="O7" s="241"/>
      <c r="P7" s="47" t="s">
        <v>22</v>
      </c>
      <c r="Q7" s="221"/>
      <c r="R7" s="53" t="s">
        <v>22</v>
      </c>
      <c r="S7" s="187"/>
      <c r="T7" s="58" t="s">
        <v>22</v>
      </c>
      <c r="U7" s="221"/>
      <c r="V7" s="53" t="s">
        <v>22</v>
      </c>
      <c r="W7" s="240"/>
      <c r="X7" s="64" t="s">
        <v>22</v>
      </c>
      <c r="Y7" s="33"/>
      <c r="Z7" s="33"/>
    </row>
    <row r="8" spans="1:24" ht="15">
      <c r="A8" s="18">
        <v>1</v>
      </c>
      <c r="B8" s="18">
        <v>2</v>
      </c>
      <c r="C8" s="19">
        <v>3</v>
      </c>
      <c r="D8" s="20">
        <v>4</v>
      </c>
      <c r="E8" s="20">
        <v>5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43">
        <v>14</v>
      </c>
      <c r="N8" s="43">
        <v>15</v>
      </c>
      <c r="O8" s="48">
        <v>16</v>
      </c>
      <c r="P8" s="48">
        <v>17</v>
      </c>
      <c r="Q8" s="54">
        <v>18</v>
      </c>
      <c r="R8" s="54">
        <v>19</v>
      </c>
      <c r="S8" s="59">
        <v>20</v>
      </c>
      <c r="T8" s="59">
        <v>21</v>
      </c>
      <c r="U8" s="54">
        <v>22</v>
      </c>
      <c r="V8" s="54">
        <v>23</v>
      </c>
      <c r="W8" s="65">
        <v>24</v>
      </c>
      <c r="X8" s="65">
        <v>25</v>
      </c>
    </row>
    <row r="9" spans="1:24" ht="27" customHeight="1">
      <c r="A9" s="4" t="s">
        <v>23</v>
      </c>
      <c r="B9" s="8" t="s">
        <v>24</v>
      </c>
      <c r="C9" s="70"/>
      <c r="D9" s="15"/>
      <c r="E9" s="15"/>
      <c r="F9" s="7">
        <v>660</v>
      </c>
      <c r="G9" s="7">
        <f>SUM(G10:G15)</f>
        <v>906</v>
      </c>
      <c r="H9" s="7">
        <f>SUM(H10:H15)</f>
        <v>302</v>
      </c>
      <c r="I9" s="7">
        <v>440</v>
      </c>
      <c r="J9" s="7">
        <f>SUM(J10:J15)</f>
        <v>604</v>
      </c>
      <c r="K9" s="7">
        <f>SUM(K10:K15)</f>
        <v>153</v>
      </c>
      <c r="L9" s="7">
        <f>SUM(L10:L15)</f>
        <v>451</v>
      </c>
      <c r="M9" s="7">
        <f>SUM(M10:M15)</f>
        <v>224</v>
      </c>
      <c r="N9" s="7">
        <f aca="true" t="shared" si="0" ref="N9:X9">SUM(N10:N15)</f>
        <v>95</v>
      </c>
      <c r="O9" s="7">
        <f t="shared" si="0"/>
        <v>132</v>
      </c>
      <c r="P9" s="7">
        <f t="shared" si="0"/>
        <v>108</v>
      </c>
      <c r="Q9" s="7">
        <f>SUM(Q10:Q15)</f>
        <v>60</v>
      </c>
      <c r="R9" s="7">
        <f t="shared" si="0"/>
        <v>60</v>
      </c>
      <c r="S9" s="7">
        <f t="shared" si="0"/>
        <v>76</v>
      </c>
      <c r="T9" s="7">
        <f t="shared" si="0"/>
        <v>76</v>
      </c>
      <c r="U9" s="7">
        <f t="shared" si="0"/>
        <v>64</v>
      </c>
      <c r="V9" s="7">
        <f t="shared" si="0"/>
        <v>64</v>
      </c>
      <c r="W9" s="7">
        <f t="shared" si="0"/>
        <v>48</v>
      </c>
      <c r="X9" s="7">
        <f t="shared" si="0"/>
        <v>48</v>
      </c>
    </row>
    <row r="10" spans="1:24" ht="13.5" customHeight="1">
      <c r="A10" s="100" t="s">
        <v>25</v>
      </c>
      <c r="B10" s="10" t="s">
        <v>26</v>
      </c>
      <c r="C10" s="142">
        <v>1</v>
      </c>
      <c r="D10" s="143"/>
      <c r="E10" s="143"/>
      <c r="F10" s="32"/>
      <c r="G10" s="31">
        <v>66</v>
      </c>
      <c r="H10" s="31">
        <v>18</v>
      </c>
      <c r="I10" s="32">
        <v>48</v>
      </c>
      <c r="J10" s="31">
        <v>48</v>
      </c>
      <c r="K10" s="31">
        <v>48</v>
      </c>
      <c r="L10" s="31">
        <v>0</v>
      </c>
      <c r="M10" s="44">
        <v>48</v>
      </c>
      <c r="N10" s="44">
        <v>0</v>
      </c>
      <c r="O10" s="49"/>
      <c r="P10" s="49"/>
      <c r="Q10" s="55"/>
      <c r="R10" s="55"/>
      <c r="S10" s="60"/>
      <c r="T10" s="60"/>
      <c r="U10" s="55"/>
      <c r="V10" s="55"/>
      <c r="W10" s="66"/>
      <c r="X10" s="66"/>
    </row>
    <row r="11" spans="1:24" ht="15" customHeight="1">
      <c r="A11" s="100" t="s">
        <v>28</v>
      </c>
      <c r="B11" s="10" t="s">
        <v>30</v>
      </c>
      <c r="C11" s="142">
        <v>1</v>
      </c>
      <c r="D11" s="143"/>
      <c r="E11" s="143"/>
      <c r="F11" s="32"/>
      <c r="G11" s="31">
        <v>66</v>
      </c>
      <c r="H11" s="31">
        <v>18</v>
      </c>
      <c r="I11" s="32">
        <v>48</v>
      </c>
      <c r="J11" s="31">
        <v>48</v>
      </c>
      <c r="K11" s="31">
        <v>40</v>
      </c>
      <c r="L11" s="31">
        <v>8</v>
      </c>
      <c r="M11" s="44">
        <v>48</v>
      </c>
      <c r="N11" s="44">
        <v>8</v>
      </c>
      <c r="O11" s="49"/>
      <c r="P11" s="49"/>
      <c r="Q11" s="55"/>
      <c r="R11" s="55"/>
      <c r="S11" s="68"/>
      <c r="T11" s="61"/>
      <c r="U11" s="55"/>
      <c r="V11" s="55"/>
      <c r="W11" s="66"/>
      <c r="X11" s="66"/>
    </row>
    <row r="12" spans="1:24" ht="17.25" customHeight="1">
      <c r="A12" s="100" t="s">
        <v>29</v>
      </c>
      <c r="B12" s="10" t="s">
        <v>32</v>
      </c>
      <c r="C12" s="142">
        <v>6</v>
      </c>
      <c r="D12" s="143"/>
      <c r="E12" s="143" t="s">
        <v>127</v>
      </c>
      <c r="F12" s="32"/>
      <c r="G12" s="31">
        <v>242</v>
      </c>
      <c r="H12" s="31">
        <v>42</v>
      </c>
      <c r="I12" s="32">
        <v>172</v>
      </c>
      <c r="J12" s="31">
        <v>200</v>
      </c>
      <c r="K12" s="31">
        <v>0</v>
      </c>
      <c r="L12" s="31">
        <v>200</v>
      </c>
      <c r="M12" s="44">
        <v>32</v>
      </c>
      <c r="N12" s="44">
        <v>32</v>
      </c>
      <c r="O12" s="49">
        <v>44</v>
      </c>
      <c r="P12" s="49">
        <v>44</v>
      </c>
      <c r="Q12" s="55">
        <v>30</v>
      </c>
      <c r="R12" s="55">
        <v>30</v>
      </c>
      <c r="S12" s="60">
        <v>38</v>
      </c>
      <c r="T12" s="60">
        <v>38</v>
      </c>
      <c r="U12" s="55">
        <v>32</v>
      </c>
      <c r="V12" s="55">
        <v>32</v>
      </c>
      <c r="W12" s="66">
        <v>24</v>
      </c>
      <c r="X12" s="66">
        <v>24</v>
      </c>
    </row>
    <row r="13" spans="1:24" ht="15" customHeight="1">
      <c r="A13" s="100" t="s">
        <v>31</v>
      </c>
      <c r="B13" s="10" t="s">
        <v>85</v>
      </c>
      <c r="C13" s="142"/>
      <c r="D13" s="143"/>
      <c r="E13" s="143" t="s">
        <v>179</v>
      </c>
      <c r="F13" s="32">
        <v>344</v>
      </c>
      <c r="G13" s="31">
        <v>400</v>
      </c>
      <c r="H13" s="31">
        <v>200</v>
      </c>
      <c r="I13" s="32">
        <v>172</v>
      </c>
      <c r="J13" s="31">
        <v>200</v>
      </c>
      <c r="K13" s="31">
        <v>0</v>
      </c>
      <c r="L13" s="31">
        <v>200</v>
      </c>
      <c r="M13" s="44">
        <v>32</v>
      </c>
      <c r="N13" s="44">
        <v>32</v>
      </c>
      <c r="O13" s="49">
        <v>44</v>
      </c>
      <c r="P13" s="49">
        <v>44</v>
      </c>
      <c r="Q13" s="55">
        <v>30</v>
      </c>
      <c r="R13" s="55">
        <v>30</v>
      </c>
      <c r="S13" s="60">
        <v>38</v>
      </c>
      <c r="T13" s="60">
        <v>38</v>
      </c>
      <c r="U13" s="55">
        <v>32</v>
      </c>
      <c r="V13" s="55">
        <v>32</v>
      </c>
      <c r="W13" s="66">
        <v>24</v>
      </c>
      <c r="X13" s="66">
        <v>24</v>
      </c>
    </row>
    <row r="14" spans="1:24" ht="24.75" customHeight="1">
      <c r="A14" s="100" t="s">
        <v>86</v>
      </c>
      <c r="B14" s="10" t="s">
        <v>33</v>
      </c>
      <c r="C14" s="142"/>
      <c r="D14" s="143"/>
      <c r="E14" s="143">
        <v>2</v>
      </c>
      <c r="F14" s="32"/>
      <c r="G14" s="31">
        <v>90</v>
      </c>
      <c r="H14" s="31">
        <v>14</v>
      </c>
      <c r="I14" s="32"/>
      <c r="J14" s="31">
        <v>76</v>
      </c>
      <c r="K14" s="31">
        <v>39</v>
      </c>
      <c r="L14" s="31">
        <v>37</v>
      </c>
      <c r="M14" s="44">
        <v>32</v>
      </c>
      <c r="N14" s="44">
        <v>17</v>
      </c>
      <c r="O14" s="49">
        <v>44</v>
      </c>
      <c r="P14" s="49">
        <v>20</v>
      </c>
      <c r="Q14" s="55"/>
      <c r="R14" s="55"/>
      <c r="S14" s="60"/>
      <c r="T14" s="60"/>
      <c r="U14" s="55"/>
      <c r="V14" s="55"/>
      <c r="W14" s="66"/>
      <c r="X14" s="66"/>
    </row>
    <row r="15" spans="1:24" ht="26.25" customHeight="1">
      <c r="A15" s="100" t="s">
        <v>116</v>
      </c>
      <c r="B15" s="10" t="s">
        <v>34</v>
      </c>
      <c r="C15" s="142"/>
      <c r="D15" s="143"/>
      <c r="E15" s="143" t="s">
        <v>27</v>
      </c>
      <c r="F15" s="32"/>
      <c r="G15" s="31">
        <v>42</v>
      </c>
      <c r="H15" s="31">
        <v>10</v>
      </c>
      <c r="I15" s="32"/>
      <c r="J15" s="31">
        <v>32</v>
      </c>
      <c r="K15" s="31">
        <v>26</v>
      </c>
      <c r="L15" s="31">
        <v>6</v>
      </c>
      <c r="M15" s="44">
        <v>32</v>
      </c>
      <c r="N15" s="44">
        <v>6</v>
      </c>
      <c r="O15" s="50"/>
      <c r="P15" s="49"/>
      <c r="Q15" s="55"/>
      <c r="R15" s="55"/>
      <c r="S15" s="60"/>
      <c r="T15" s="60"/>
      <c r="U15" s="55"/>
      <c r="V15" s="55"/>
      <c r="W15" s="66"/>
      <c r="X15" s="66"/>
    </row>
    <row r="16" spans="1:24" ht="28.5" customHeight="1">
      <c r="A16" s="5" t="s">
        <v>35</v>
      </c>
      <c r="B16" s="8" t="s">
        <v>36</v>
      </c>
      <c r="C16" s="142"/>
      <c r="D16" s="143"/>
      <c r="E16" s="143"/>
      <c r="F16" s="7">
        <v>216</v>
      </c>
      <c r="G16" s="7">
        <f>SUM(G17:G19)</f>
        <v>216</v>
      </c>
      <c r="H16" s="7">
        <f>SUM(H17:H19)</f>
        <v>72</v>
      </c>
      <c r="I16" s="7">
        <v>144</v>
      </c>
      <c r="J16" s="7">
        <f>SUM(J17:J19)</f>
        <v>144</v>
      </c>
      <c r="K16" s="7">
        <f>SUM(K17:K19)</f>
        <v>96</v>
      </c>
      <c r="L16" s="7">
        <f>SUM(L17:L19)</f>
        <v>48</v>
      </c>
      <c r="M16" s="7">
        <f>SUM(M17:M19)</f>
        <v>144</v>
      </c>
      <c r="N16" s="7">
        <f>SUM(N17:N19)</f>
        <v>48</v>
      </c>
      <c r="O16" s="7"/>
      <c r="P16" s="7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</row>
    <row r="17" spans="1:24" ht="15">
      <c r="A17" s="13" t="s">
        <v>37</v>
      </c>
      <c r="B17" s="12" t="s">
        <v>38</v>
      </c>
      <c r="C17" s="142"/>
      <c r="D17" s="143"/>
      <c r="E17" s="143">
        <v>1</v>
      </c>
      <c r="F17" s="32"/>
      <c r="G17" s="31">
        <v>96</v>
      </c>
      <c r="H17" s="31">
        <v>32</v>
      </c>
      <c r="I17" s="32"/>
      <c r="J17" s="31">
        <v>64</v>
      </c>
      <c r="K17" s="31">
        <v>48</v>
      </c>
      <c r="L17" s="31">
        <v>16</v>
      </c>
      <c r="M17" s="44">
        <v>64</v>
      </c>
      <c r="N17" s="44">
        <v>16</v>
      </c>
      <c r="O17" s="49"/>
      <c r="P17" s="49"/>
      <c r="Q17" s="55"/>
      <c r="R17" s="55"/>
      <c r="S17" s="60"/>
      <c r="T17" s="60"/>
      <c r="U17" s="55"/>
      <c r="V17" s="55"/>
      <c r="W17" s="66"/>
      <c r="X17" s="66"/>
    </row>
    <row r="18" spans="1:24" ht="25.5" customHeight="1">
      <c r="A18" s="13" t="s">
        <v>39</v>
      </c>
      <c r="B18" s="12" t="s">
        <v>88</v>
      </c>
      <c r="C18" s="142">
        <v>1</v>
      </c>
      <c r="D18" s="143"/>
      <c r="E18" s="143"/>
      <c r="F18" s="32"/>
      <c r="G18" s="31">
        <v>72</v>
      </c>
      <c r="H18" s="31">
        <v>24</v>
      </c>
      <c r="I18" s="32"/>
      <c r="J18" s="31">
        <v>48</v>
      </c>
      <c r="K18" s="31">
        <v>48</v>
      </c>
      <c r="L18" s="31">
        <v>0</v>
      </c>
      <c r="M18" s="44">
        <v>48</v>
      </c>
      <c r="N18" s="44">
        <v>0</v>
      </c>
      <c r="O18" s="49"/>
      <c r="P18" s="49"/>
      <c r="Q18" s="55"/>
      <c r="R18" s="55"/>
      <c r="S18" s="60"/>
      <c r="T18" s="60"/>
      <c r="U18" s="55"/>
      <c r="V18" s="55"/>
      <c r="W18" s="66"/>
      <c r="X18" s="66"/>
    </row>
    <row r="19" spans="1:24" ht="23.25" customHeight="1">
      <c r="A19" s="13" t="s">
        <v>87</v>
      </c>
      <c r="B19" s="12" t="s">
        <v>89</v>
      </c>
      <c r="C19" s="142"/>
      <c r="D19" s="143"/>
      <c r="E19" s="143">
        <v>1</v>
      </c>
      <c r="F19" s="32"/>
      <c r="G19" s="31">
        <v>48</v>
      </c>
      <c r="H19" s="31">
        <v>16</v>
      </c>
      <c r="I19" s="32"/>
      <c r="J19" s="31">
        <v>32</v>
      </c>
      <c r="K19" s="31">
        <v>0</v>
      </c>
      <c r="L19" s="31">
        <v>32</v>
      </c>
      <c r="M19" s="44">
        <v>32</v>
      </c>
      <c r="N19" s="44">
        <v>32</v>
      </c>
      <c r="O19" s="49"/>
      <c r="P19" s="49"/>
      <c r="Q19" s="55"/>
      <c r="R19" s="55"/>
      <c r="S19" s="60"/>
      <c r="T19" s="60"/>
      <c r="U19" s="55"/>
      <c r="V19" s="55"/>
      <c r="W19" s="66"/>
      <c r="X19" s="66"/>
    </row>
    <row r="20" spans="1:24" ht="19.5" customHeight="1">
      <c r="A20" s="5" t="s">
        <v>40</v>
      </c>
      <c r="B20" s="8" t="s">
        <v>41</v>
      </c>
      <c r="C20" s="144"/>
      <c r="D20" s="145"/>
      <c r="E20" s="145"/>
      <c r="F20" s="7">
        <v>2364</v>
      </c>
      <c r="G20" s="7">
        <f>SUM(G21,G30)</f>
        <v>4350</v>
      </c>
      <c r="H20" s="7">
        <f>SUM(H21,H30)</f>
        <v>1174</v>
      </c>
      <c r="I20" s="7">
        <v>1576</v>
      </c>
      <c r="J20" s="7">
        <f>SUM(J30,J21)</f>
        <v>2348</v>
      </c>
      <c r="K20" s="7">
        <f>SUM(K21,K30)</f>
        <v>749</v>
      </c>
      <c r="L20" s="7">
        <f>SUM(L21,L30)</f>
        <v>1599</v>
      </c>
      <c r="M20" s="7">
        <f>SUM(M21,M30)</f>
        <v>208</v>
      </c>
      <c r="N20" s="7">
        <v>170</v>
      </c>
      <c r="O20" s="7">
        <f>SUM(O21,O30)</f>
        <v>696</v>
      </c>
      <c r="P20" s="7">
        <v>340</v>
      </c>
      <c r="Q20" s="7">
        <v>432</v>
      </c>
      <c r="R20" s="7">
        <v>342</v>
      </c>
      <c r="S20" s="7">
        <v>493</v>
      </c>
      <c r="T20" s="7">
        <v>387</v>
      </c>
      <c r="U20" s="7">
        <v>338</v>
      </c>
      <c r="V20" s="7">
        <v>279</v>
      </c>
      <c r="W20" s="7">
        <v>344</v>
      </c>
      <c r="X20" s="7">
        <v>315</v>
      </c>
    </row>
    <row r="21" spans="1:24" ht="24.75">
      <c r="A21" s="5" t="s">
        <v>42</v>
      </c>
      <c r="B21" s="8" t="s">
        <v>43</v>
      </c>
      <c r="C21" s="144"/>
      <c r="D21" s="145"/>
      <c r="E21" s="145"/>
      <c r="F21" s="7">
        <v>1038</v>
      </c>
      <c r="G21" s="7">
        <f>SUM(G22:G29)</f>
        <v>1245</v>
      </c>
      <c r="H21" s="7">
        <f>SUM(H22:H29)</f>
        <v>415</v>
      </c>
      <c r="I21" s="7">
        <v>692</v>
      </c>
      <c r="J21" s="7">
        <f aca="true" t="shared" si="1" ref="J21:T21">SUM(J22:J29)</f>
        <v>830</v>
      </c>
      <c r="K21" s="7">
        <f t="shared" si="1"/>
        <v>314</v>
      </c>
      <c r="L21" s="7">
        <f t="shared" si="1"/>
        <v>516</v>
      </c>
      <c r="M21" s="45">
        <f t="shared" si="1"/>
        <v>208</v>
      </c>
      <c r="N21" s="45">
        <f t="shared" si="1"/>
        <v>116</v>
      </c>
      <c r="O21" s="51">
        <f t="shared" si="1"/>
        <v>374</v>
      </c>
      <c r="P21" s="51">
        <f t="shared" si="1"/>
        <v>242</v>
      </c>
      <c r="Q21" s="56">
        <f t="shared" si="1"/>
        <v>210</v>
      </c>
      <c r="R21" s="56">
        <f t="shared" si="1"/>
        <v>139</v>
      </c>
      <c r="S21" s="62">
        <f t="shared" si="1"/>
        <v>38</v>
      </c>
      <c r="T21" s="62">
        <f t="shared" si="1"/>
        <v>19</v>
      </c>
      <c r="U21" s="56">
        <v>0</v>
      </c>
      <c r="V21" s="56">
        <v>0</v>
      </c>
      <c r="W21" s="67">
        <v>0</v>
      </c>
      <c r="X21" s="67">
        <v>0</v>
      </c>
    </row>
    <row r="22" spans="1:24" ht="15">
      <c r="A22" s="13" t="s">
        <v>44</v>
      </c>
      <c r="B22" s="12" t="s">
        <v>90</v>
      </c>
      <c r="C22" s="146">
        <v>4</v>
      </c>
      <c r="D22" s="143"/>
      <c r="E22" s="143"/>
      <c r="F22" s="32"/>
      <c r="G22" s="31">
        <v>102</v>
      </c>
      <c r="H22" s="31">
        <v>34</v>
      </c>
      <c r="I22" s="32"/>
      <c r="J22" s="31">
        <v>68</v>
      </c>
      <c r="K22" s="31">
        <v>34</v>
      </c>
      <c r="L22" s="31">
        <v>34</v>
      </c>
      <c r="M22" s="44"/>
      <c r="N22" s="44"/>
      <c r="O22" s="49"/>
      <c r="P22" s="49"/>
      <c r="Q22" s="55">
        <v>30</v>
      </c>
      <c r="R22" s="55">
        <v>15</v>
      </c>
      <c r="S22" s="60">
        <v>38</v>
      </c>
      <c r="T22" s="60">
        <v>19</v>
      </c>
      <c r="U22" s="55"/>
      <c r="V22" s="55"/>
      <c r="W22" s="66"/>
      <c r="X22" s="66"/>
    </row>
    <row r="23" spans="1:24" ht="16.5" customHeight="1">
      <c r="A23" s="13" t="s">
        <v>45</v>
      </c>
      <c r="B23" s="12" t="s">
        <v>91</v>
      </c>
      <c r="C23" s="146">
        <v>3</v>
      </c>
      <c r="D23" s="143"/>
      <c r="E23" s="143"/>
      <c r="F23" s="32"/>
      <c r="G23" s="31">
        <v>45</v>
      </c>
      <c r="H23" s="31">
        <v>15</v>
      </c>
      <c r="I23" s="32"/>
      <c r="J23" s="31">
        <v>30</v>
      </c>
      <c r="K23" s="31">
        <v>30</v>
      </c>
      <c r="L23" s="31">
        <v>0</v>
      </c>
      <c r="M23" s="44"/>
      <c r="N23" s="44"/>
      <c r="O23" s="49"/>
      <c r="P23" s="49"/>
      <c r="Q23" s="55">
        <v>30</v>
      </c>
      <c r="R23" s="55">
        <v>0</v>
      </c>
      <c r="S23" s="60"/>
      <c r="T23" s="60"/>
      <c r="U23" s="55"/>
      <c r="V23" s="55"/>
      <c r="W23" s="66"/>
      <c r="X23" s="66"/>
    </row>
    <row r="24" spans="1:24" ht="16.5" customHeight="1">
      <c r="A24" s="13" t="s">
        <v>46</v>
      </c>
      <c r="B24" s="12" t="s">
        <v>115</v>
      </c>
      <c r="C24" s="142">
        <v>3</v>
      </c>
      <c r="D24" s="143"/>
      <c r="E24" s="143" t="s">
        <v>128</v>
      </c>
      <c r="F24" s="31"/>
      <c r="G24" s="31">
        <v>360</v>
      </c>
      <c r="H24" s="31">
        <v>120</v>
      </c>
      <c r="I24" s="32"/>
      <c r="J24" s="31">
        <v>240</v>
      </c>
      <c r="K24" s="31">
        <v>0</v>
      </c>
      <c r="L24" s="31">
        <v>240</v>
      </c>
      <c r="M24" s="44">
        <v>48</v>
      </c>
      <c r="N24" s="44">
        <v>48</v>
      </c>
      <c r="O24" s="49">
        <v>132</v>
      </c>
      <c r="P24" s="49">
        <v>132</v>
      </c>
      <c r="Q24" s="55">
        <v>60</v>
      </c>
      <c r="R24" s="55">
        <v>60</v>
      </c>
      <c r="S24" s="60"/>
      <c r="T24" s="60"/>
      <c r="U24" s="55"/>
      <c r="V24" s="55"/>
      <c r="W24" s="66"/>
      <c r="X24" s="66"/>
    </row>
    <row r="25" spans="1:24" ht="27.75" customHeight="1">
      <c r="A25" s="13" t="s">
        <v>47</v>
      </c>
      <c r="B25" s="12" t="s">
        <v>118</v>
      </c>
      <c r="C25" s="143">
        <v>3</v>
      </c>
      <c r="D25" s="143"/>
      <c r="E25" s="143" t="s">
        <v>128</v>
      </c>
      <c r="F25" s="31"/>
      <c r="G25" s="31">
        <v>345</v>
      </c>
      <c r="H25" s="31">
        <v>115</v>
      </c>
      <c r="I25" s="32"/>
      <c r="J25" s="31">
        <v>230</v>
      </c>
      <c r="K25" s="31">
        <v>0</v>
      </c>
      <c r="L25" s="31">
        <v>230</v>
      </c>
      <c r="M25" s="44">
        <v>60</v>
      </c>
      <c r="N25" s="44">
        <v>60</v>
      </c>
      <c r="O25" s="49">
        <v>110</v>
      </c>
      <c r="P25" s="49">
        <v>110</v>
      </c>
      <c r="Q25" s="55">
        <v>60</v>
      </c>
      <c r="R25" s="55">
        <v>60</v>
      </c>
      <c r="S25" s="60"/>
      <c r="T25" s="60"/>
      <c r="U25" s="55"/>
      <c r="V25" s="55"/>
      <c r="W25" s="66"/>
      <c r="X25" s="66"/>
    </row>
    <row r="26" spans="1:24" ht="15">
      <c r="A26" s="13" t="s">
        <v>48</v>
      </c>
      <c r="B26" s="12" t="s">
        <v>92</v>
      </c>
      <c r="C26" s="143">
        <v>2</v>
      </c>
      <c r="D26" s="143"/>
      <c r="E26" s="143"/>
      <c r="F26" s="31"/>
      <c r="G26" s="31">
        <v>132</v>
      </c>
      <c r="H26" s="31">
        <v>44</v>
      </c>
      <c r="I26" s="32"/>
      <c r="J26" s="31">
        <v>88</v>
      </c>
      <c r="K26" s="31">
        <v>88</v>
      </c>
      <c r="L26" s="31">
        <v>0</v>
      </c>
      <c r="M26" s="44"/>
      <c r="N26" s="44"/>
      <c r="O26" s="49">
        <v>88</v>
      </c>
      <c r="P26" s="49"/>
      <c r="Q26" s="55"/>
      <c r="R26" s="55"/>
      <c r="S26" s="60"/>
      <c r="T26" s="60"/>
      <c r="U26" s="55"/>
      <c r="V26" s="55"/>
      <c r="W26" s="66"/>
      <c r="X26" s="66"/>
    </row>
    <row r="27" spans="1:24" ht="28.5" customHeight="1">
      <c r="A27" s="11" t="s">
        <v>49</v>
      </c>
      <c r="B27" s="14" t="s">
        <v>93</v>
      </c>
      <c r="C27" s="143">
        <v>2</v>
      </c>
      <c r="D27" s="143"/>
      <c r="E27" s="143"/>
      <c r="F27" s="31"/>
      <c r="G27" s="31">
        <v>114</v>
      </c>
      <c r="H27" s="31">
        <v>38</v>
      </c>
      <c r="I27" s="32"/>
      <c r="J27" s="31">
        <v>76</v>
      </c>
      <c r="K27" s="31">
        <v>76</v>
      </c>
      <c r="L27" s="31">
        <v>0</v>
      </c>
      <c r="M27" s="44">
        <v>32</v>
      </c>
      <c r="N27" s="44"/>
      <c r="O27" s="49">
        <v>44</v>
      </c>
      <c r="P27" s="49"/>
      <c r="Q27" s="55"/>
      <c r="R27" s="55"/>
      <c r="S27" s="60"/>
      <c r="T27" s="60"/>
      <c r="U27" s="55"/>
      <c r="V27" s="55"/>
      <c r="W27" s="66"/>
      <c r="X27" s="66"/>
    </row>
    <row r="28" spans="1:24" ht="14.25" customHeight="1">
      <c r="A28" s="11" t="s">
        <v>94</v>
      </c>
      <c r="B28" s="14" t="s">
        <v>50</v>
      </c>
      <c r="C28" s="143"/>
      <c r="D28" s="143"/>
      <c r="E28" s="143" t="s">
        <v>27</v>
      </c>
      <c r="F28" s="31"/>
      <c r="G28" s="31">
        <v>102</v>
      </c>
      <c r="H28" s="31">
        <v>34</v>
      </c>
      <c r="I28" s="32">
        <v>68</v>
      </c>
      <c r="J28" s="31">
        <v>68</v>
      </c>
      <c r="K28" s="31">
        <v>60</v>
      </c>
      <c r="L28" s="31">
        <v>8</v>
      </c>
      <c r="M28" s="44">
        <v>68</v>
      </c>
      <c r="N28" s="44">
        <v>8</v>
      </c>
      <c r="O28" s="49"/>
      <c r="P28" s="49"/>
      <c r="Q28" s="55"/>
      <c r="R28" s="55"/>
      <c r="S28" s="60"/>
      <c r="T28" s="60"/>
      <c r="U28" s="55"/>
      <c r="V28" s="55"/>
      <c r="W28" s="66"/>
      <c r="X28" s="66"/>
    </row>
    <row r="29" spans="1:24" ht="23.25" customHeight="1">
      <c r="A29" s="13" t="s">
        <v>142</v>
      </c>
      <c r="B29" s="12" t="s">
        <v>114</v>
      </c>
      <c r="C29" s="143"/>
      <c r="D29" s="143"/>
      <c r="E29" s="143" t="s">
        <v>121</v>
      </c>
      <c r="F29" s="32"/>
      <c r="G29" s="31">
        <v>45</v>
      </c>
      <c r="H29" s="31">
        <v>15</v>
      </c>
      <c r="I29" s="32"/>
      <c r="J29" s="124">
        <v>30</v>
      </c>
      <c r="K29" s="31">
        <v>26</v>
      </c>
      <c r="L29" s="31">
        <v>4</v>
      </c>
      <c r="M29" s="44"/>
      <c r="N29" s="44"/>
      <c r="O29" s="49"/>
      <c r="P29" s="49"/>
      <c r="Q29" s="55">
        <v>30</v>
      </c>
      <c r="R29" s="55">
        <v>4</v>
      </c>
      <c r="S29" s="60"/>
      <c r="T29" s="60"/>
      <c r="U29" s="55"/>
      <c r="V29" s="55"/>
      <c r="W29" s="66"/>
      <c r="X29" s="66"/>
    </row>
    <row r="30" spans="1:24" ht="19.5" customHeight="1">
      <c r="A30" s="15" t="s">
        <v>51</v>
      </c>
      <c r="B30" s="8" t="s">
        <v>52</v>
      </c>
      <c r="C30" s="145"/>
      <c r="D30" s="145"/>
      <c r="E30" s="145"/>
      <c r="F30" s="7">
        <v>1326</v>
      </c>
      <c r="G30" s="7">
        <f>SUM(G31,G38,G43,G48,G53)</f>
        <v>3105</v>
      </c>
      <c r="H30" s="7">
        <f>SUM(H31,H38,H43,H48,H53)</f>
        <v>759</v>
      </c>
      <c r="I30" s="7">
        <v>884</v>
      </c>
      <c r="J30" s="7">
        <f>SUM(J31,J38,J43,J48,J53)</f>
        <v>1518</v>
      </c>
      <c r="K30" s="7">
        <f>SUM(K31,K38,K43,K48,K53)</f>
        <v>435</v>
      </c>
      <c r="L30" s="7">
        <f>SUM(L31,L38,L43,L48,L53)</f>
        <v>1083</v>
      </c>
      <c r="M30" s="45">
        <v>0</v>
      </c>
      <c r="N30" s="45">
        <v>0</v>
      </c>
      <c r="O30" s="51">
        <f>SUM(O31,O38,O43,O48,O53)</f>
        <v>322</v>
      </c>
      <c r="P30" s="51">
        <f>SUM(P31,P38,P43,P48,P53)</f>
        <v>126</v>
      </c>
      <c r="Q30" s="56">
        <v>240</v>
      </c>
      <c r="R30" s="56">
        <f>SUM(R31,R38,R43,R53,R53)</f>
        <v>164</v>
      </c>
      <c r="S30" s="62">
        <v>459</v>
      </c>
      <c r="T30" s="62">
        <f>SUM(N3+T31,T38,T43,T48,T53)</f>
        <v>309</v>
      </c>
      <c r="U30" s="56">
        <v>338</v>
      </c>
      <c r="V30" s="56">
        <f>SUM(V31,V38,V43,V48,V53)</f>
        <v>262</v>
      </c>
      <c r="W30" s="67">
        <v>344</v>
      </c>
      <c r="X30" s="67">
        <f>SUM(X31,X53)</f>
        <v>214</v>
      </c>
    </row>
    <row r="31" spans="1:24" ht="48.75" customHeight="1">
      <c r="A31" s="27" t="s">
        <v>53</v>
      </c>
      <c r="B31" s="28" t="s">
        <v>95</v>
      </c>
      <c r="C31" s="143">
        <v>6</v>
      </c>
      <c r="D31" s="145"/>
      <c r="E31" s="145"/>
      <c r="F31" s="32"/>
      <c r="G31" s="32">
        <f>SUM(G32:G37)</f>
        <v>1854</v>
      </c>
      <c r="H31" s="32">
        <f>SUM(H32:H37)</f>
        <v>420</v>
      </c>
      <c r="I31" s="32"/>
      <c r="J31" s="32">
        <f>SUM(J32:J37)</f>
        <v>840</v>
      </c>
      <c r="K31" s="32">
        <f>SUM(K32:K37)</f>
        <v>149</v>
      </c>
      <c r="L31" s="32">
        <f>SUM(L32:L37)</f>
        <v>691</v>
      </c>
      <c r="M31" s="45">
        <v>0</v>
      </c>
      <c r="N31" s="45">
        <v>0</v>
      </c>
      <c r="O31" s="51">
        <f>SUM(O32:O37)</f>
        <v>322</v>
      </c>
      <c r="P31" s="51">
        <f aca="true" t="shared" si="2" ref="P31:X31">SUM(P32:P37)</f>
        <v>126</v>
      </c>
      <c r="Q31" s="56">
        <f t="shared" si="2"/>
        <v>218</v>
      </c>
      <c r="R31" s="56">
        <f t="shared" si="2"/>
        <v>106</v>
      </c>
      <c r="S31" s="62">
        <f t="shared" si="2"/>
        <v>375</v>
      </c>
      <c r="T31" s="62">
        <f t="shared" si="2"/>
        <v>127</v>
      </c>
      <c r="U31" s="56">
        <f t="shared" si="2"/>
        <v>243</v>
      </c>
      <c r="V31" s="56">
        <f t="shared" si="2"/>
        <v>118</v>
      </c>
      <c r="W31" s="67">
        <f t="shared" si="2"/>
        <v>276</v>
      </c>
      <c r="X31" s="67">
        <f t="shared" si="2"/>
        <v>214</v>
      </c>
    </row>
    <row r="32" spans="1:24" ht="47.25" customHeight="1">
      <c r="A32" s="13" t="s">
        <v>54</v>
      </c>
      <c r="B32" s="10" t="s">
        <v>119</v>
      </c>
      <c r="C32" s="143"/>
      <c r="D32" s="143">
        <v>4</v>
      </c>
      <c r="E32" s="143" t="s">
        <v>228</v>
      </c>
      <c r="F32" s="31"/>
      <c r="G32" s="31">
        <v>576</v>
      </c>
      <c r="H32" s="31">
        <v>192</v>
      </c>
      <c r="I32" s="32"/>
      <c r="J32" s="31">
        <v>384</v>
      </c>
      <c r="K32" s="31">
        <v>96</v>
      </c>
      <c r="L32" s="31">
        <v>288</v>
      </c>
      <c r="M32" s="125"/>
      <c r="N32" s="125"/>
      <c r="O32" s="49">
        <v>88</v>
      </c>
      <c r="P32" s="49">
        <v>60</v>
      </c>
      <c r="Q32" s="55">
        <v>60</v>
      </c>
      <c r="R32" s="55">
        <v>50</v>
      </c>
      <c r="S32" s="60">
        <v>76</v>
      </c>
      <c r="T32" s="60">
        <v>42</v>
      </c>
      <c r="U32" s="55">
        <v>64</v>
      </c>
      <c r="V32" s="55">
        <v>40</v>
      </c>
      <c r="W32" s="66">
        <v>96</v>
      </c>
      <c r="X32" s="66">
        <v>96</v>
      </c>
    </row>
    <row r="33" spans="1:24" ht="24.75" customHeight="1">
      <c r="A33" s="16" t="s">
        <v>55</v>
      </c>
      <c r="B33" s="10" t="s">
        <v>96</v>
      </c>
      <c r="C33" s="147"/>
      <c r="D33" s="143"/>
      <c r="E33" s="143" t="s">
        <v>170</v>
      </c>
      <c r="F33" s="31"/>
      <c r="G33" s="31">
        <v>270</v>
      </c>
      <c r="H33" s="31">
        <v>90</v>
      </c>
      <c r="I33" s="32"/>
      <c r="J33" s="31">
        <v>180</v>
      </c>
      <c r="K33" s="31">
        <v>34</v>
      </c>
      <c r="L33" s="31">
        <v>146</v>
      </c>
      <c r="M33" s="44"/>
      <c r="N33" s="44"/>
      <c r="O33" s="49"/>
      <c r="P33" s="49"/>
      <c r="Q33" s="55">
        <v>30</v>
      </c>
      <c r="R33" s="55">
        <v>26</v>
      </c>
      <c r="S33" s="60">
        <v>38</v>
      </c>
      <c r="T33" s="60">
        <v>28</v>
      </c>
      <c r="U33" s="55">
        <v>64</v>
      </c>
      <c r="V33" s="55">
        <v>46</v>
      </c>
      <c r="W33" s="66">
        <v>48</v>
      </c>
      <c r="X33" s="66">
        <v>46</v>
      </c>
    </row>
    <row r="34" spans="1:24" ht="23.25" customHeight="1">
      <c r="A34" s="16" t="s">
        <v>97</v>
      </c>
      <c r="B34" s="10" t="s">
        <v>98</v>
      </c>
      <c r="C34" s="147"/>
      <c r="D34" s="143"/>
      <c r="E34" s="143" t="s">
        <v>126</v>
      </c>
      <c r="F34" s="31"/>
      <c r="G34" s="31">
        <v>57</v>
      </c>
      <c r="H34" s="31">
        <v>19</v>
      </c>
      <c r="I34" s="32"/>
      <c r="J34" s="31">
        <v>38</v>
      </c>
      <c r="K34" s="31">
        <v>19</v>
      </c>
      <c r="L34" s="31">
        <v>19</v>
      </c>
      <c r="M34" s="44"/>
      <c r="N34" s="44"/>
      <c r="O34" s="49"/>
      <c r="P34" s="49"/>
      <c r="Q34" s="55"/>
      <c r="R34" s="55"/>
      <c r="S34" s="60">
        <v>38</v>
      </c>
      <c r="T34" s="60">
        <v>19</v>
      </c>
      <c r="U34" s="55"/>
      <c r="V34" s="55"/>
      <c r="W34" s="66"/>
      <c r="X34" s="66"/>
    </row>
    <row r="35" spans="1:24" s="29" customFormat="1" ht="24.75" customHeight="1">
      <c r="A35" s="16" t="s">
        <v>117</v>
      </c>
      <c r="B35" s="10" t="s">
        <v>201</v>
      </c>
      <c r="C35" s="147"/>
      <c r="D35" s="143"/>
      <c r="E35" s="143" t="s">
        <v>180</v>
      </c>
      <c r="F35" s="31"/>
      <c r="G35" s="31">
        <v>357</v>
      </c>
      <c r="H35" s="31">
        <v>119</v>
      </c>
      <c r="I35" s="32"/>
      <c r="J35" s="31">
        <v>238</v>
      </c>
      <c r="K35" s="31">
        <v>0</v>
      </c>
      <c r="L35" s="31">
        <v>238</v>
      </c>
      <c r="M35" s="44"/>
      <c r="N35" s="44"/>
      <c r="O35" s="49">
        <v>66</v>
      </c>
      <c r="P35" s="49">
        <v>66</v>
      </c>
      <c r="Q35" s="55">
        <v>30</v>
      </c>
      <c r="R35" s="55">
        <v>30</v>
      </c>
      <c r="S35" s="60">
        <v>38</v>
      </c>
      <c r="T35" s="60">
        <v>38</v>
      </c>
      <c r="U35" s="55">
        <v>32</v>
      </c>
      <c r="V35" s="55">
        <v>32</v>
      </c>
      <c r="W35" s="66">
        <v>72</v>
      </c>
      <c r="X35" s="66">
        <v>72</v>
      </c>
    </row>
    <row r="36" spans="1:24" s="29" customFormat="1" ht="15" customHeight="1">
      <c r="A36" s="80" t="s">
        <v>143</v>
      </c>
      <c r="B36" s="78" t="s">
        <v>144</v>
      </c>
      <c r="C36" s="147"/>
      <c r="D36" s="143"/>
      <c r="E36" s="190" t="s">
        <v>178</v>
      </c>
      <c r="F36" s="31"/>
      <c r="G36" s="31">
        <v>105</v>
      </c>
      <c r="H36" s="31"/>
      <c r="I36" s="32"/>
      <c r="J36" s="31"/>
      <c r="K36" s="31"/>
      <c r="L36" s="31"/>
      <c r="M36" s="44"/>
      <c r="N36" s="44"/>
      <c r="O36" s="49">
        <v>18</v>
      </c>
      <c r="P36" s="49"/>
      <c r="Q36" s="55">
        <v>62</v>
      </c>
      <c r="R36" s="55"/>
      <c r="S36" s="60">
        <v>16</v>
      </c>
      <c r="T36" s="60"/>
      <c r="U36" s="55">
        <v>9</v>
      </c>
      <c r="V36" s="55"/>
      <c r="W36" s="66"/>
      <c r="X36" s="66"/>
    </row>
    <row r="37" spans="1:24" s="29" customFormat="1" ht="15.75" customHeight="1">
      <c r="A37" s="80" t="s">
        <v>145</v>
      </c>
      <c r="B37" s="78" t="s">
        <v>154</v>
      </c>
      <c r="C37" s="147"/>
      <c r="D37" s="143"/>
      <c r="E37" s="191"/>
      <c r="F37" s="31"/>
      <c r="G37" s="31">
        <v>489</v>
      </c>
      <c r="H37" s="31"/>
      <c r="I37" s="32"/>
      <c r="J37" s="31"/>
      <c r="K37" s="31"/>
      <c r="L37" s="31"/>
      <c r="M37" s="44"/>
      <c r="N37" s="44"/>
      <c r="O37" s="49">
        <v>150</v>
      </c>
      <c r="P37" s="49"/>
      <c r="Q37" s="55">
        <v>36</v>
      </c>
      <c r="R37" s="55"/>
      <c r="S37" s="60">
        <v>169</v>
      </c>
      <c r="T37" s="60"/>
      <c r="U37" s="55">
        <v>74</v>
      </c>
      <c r="V37" s="55"/>
      <c r="W37" s="66">
        <v>60</v>
      </c>
      <c r="X37" s="66"/>
    </row>
    <row r="38" spans="1:24" ht="37.5" customHeight="1">
      <c r="A38" s="27" t="s">
        <v>57</v>
      </c>
      <c r="B38" s="28" t="s">
        <v>252</v>
      </c>
      <c r="C38" s="148">
        <v>5</v>
      </c>
      <c r="D38" s="145"/>
      <c r="E38" s="145"/>
      <c r="F38" s="32"/>
      <c r="G38" s="32">
        <f>SUM(G39:G42)</f>
        <v>559</v>
      </c>
      <c r="H38" s="32">
        <f>SUM(H39:H42)</f>
        <v>135</v>
      </c>
      <c r="I38" s="32"/>
      <c r="J38" s="32">
        <f>SUM(J39:J42)</f>
        <v>270</v>
      </c>
      <c r="K38" s="32">
        <f>SUM(K39:K41)</f>
        <v>16</v>
      </c>
      <c r="L38" s="32">
        <f>SUM(L39:L42)</f>
        <v>254</v>
      </c>
      <c r="M38" s="45">
        <v>0</v>
      </c>
      <c r="N38" s="45">
        <v>0</v>
      </c>
      <c r="O38" s="51">
        <v>0</v>
      </c>
      <c r="P38" s="51">
        <v>0</v>
      </c>
      <c r="Q38" s="56">
        <f aca="true" t="shared" si="3" ref="Q38:V38">SUM(Q39:Q42)</f>
        <v>88</v>
      </c>
      <c r="R38" s="56">
        <f t="shared" si="3"/>
        <v>58</v>
      </c>
      <c r="S38" s="62">
        <f t="shared" si="3"/>
        <v>206</v>
      </c>
      <c r="T38" s="62">
        <f t="shared" si="3"/>
        <v>106</v>
      </c>
      <c r="U38" s="56">
        <f t="shared" si="3"/>
        <v>130</v>
      </c>
      <c r="V38" s="56">
        <f t="shared" si="3"/>
        <v>90</v>
      </c>
      <c r="W38" s="67">
        <v>0</v>
      </c>
      <c r="X38" s="67">
        <v>0</v>
      </c>
    </row>
    <row r="39" spans="1:24" ht="38.25" customHeight="1">
      <c r="A39" s="16" t="s">
        <v>58</v>
      </c>
      <c r="B39" s="10" t="s">
        <v>99</v>
      </c>
      <c r="C39" s="147"/>
      <c r="D39" s="143"/>
      <c r="E39" s="143" t="s">
        <v>171</v>
      </c>
      <c r="F39" s="31"/>
      <c r="G39" s="31">
        <v>258</v>
      </c>
      <c r="H39" s="31">
        <v>86</v>
      </c>
      <c r="I39" s="32"/>
      <c r="J39" s="31">
        <v>172</v>
      </c>
      <c r="K39" s="31">
        <v>12</v>
      </c>
      <c r="L39" s="31">
        <v>160</v>
      </c>
      <c r="M39" s="44"/>
      <c r="N39" s="44"/>
      <c r="O39" s="49"/>
      <c r="P39" s="49"/>
      <c r="Q39" s="55"/>
      <c r="R39" s="55"/>
      <c r="S39" s="60">
        <v>76</v>
      </c>
      <c r="T39" s="60">
        <v>70</v>
      </c>
      <c r="U39" s="55">
        <v>96</v>
      </c>
      <c r="V39" s="55">
        <v>90</v>
      </c>
      <c r="W39" s="66"/>
      <c r="X39" s="66"/>
    </row>
    <row r="40" spans="1:24" ht="42" customHeight="1">
      <c r="A40" s="16" t="s">
        <v>100</v>
      </c>
      <c r="B40" s="10" t="s">
        <v>101</v>
      </c>
      <c r="C40" s="148">
        <v>4</v>
      </c>
      <c r="D40" s="143"/>
      <c r="E40" s="143">
        <v>3</v>
      </c>
      <c r="F40" s="31"/>
      <c r="G40" s="31">
        <v>147</v>
      </c>
      <c r="H40" s="31">
        <v>49</v>
      </c>
      <c r="I40" s="32"/>
      <c r="J40" s="31">
        <v>98</v>
      </c>
      <c r="K40" s="31">
        <v>4</v>
      </c>
      <c r="L40" s="31">
        <v>94</v>
      </c>
      <c r="M40" s="44"/>
      <c r="N40" s="44"/>
      <c r="O40" s="49"/>
      <c r="P40" s="49"/>
      <c r="Q40" s="55">
        <v>60</v>
      </c>
      <c r="R40" s="55">
        <v>58</v>
      </c>
      <c r="S40" s="60">
        <v>38</v>
      </c>
      <c r="T40" s="60">
        <v>36</v>
      </c>
      <c r="U40" s="55"/>
      <c r="V40" s="55"/>
      <c r="W40" s="66"/>
      <c r="X40" s="66"/>
    </row>
    <row r="41" spans="1:24" ht="15.75" customHeight="1">
      <c r="A41" s="80" t="s">
        <v>146</v>
      </c>
      <c r="B41" s="78" t="s">
        <v>144</v>
      </c>
      <c r="C41" s="147"/>
      <c r="D41" s="143"/>
      <c r="E41" s="190" t="s">
        <v>177</v>
      </c>
      <c r="F41" s="31"/>
      <c r="G41" s="31">
        <v>37</v>
      </c>
      <c r="H41" s="31"/>
      <c r="I41" s="32"/>
      <c r="J41" s="31"/>
      <c r="K41" s="31"/>
      <c r="L41" s="31"/>
      <c r="M41" s="44"/>
      <c r="N41" s="44"/>
      <c r="O41" s="49"/>
      <c r="P41" s="49"/>
      <c r="Q41" s="55">
        <v>28</v>
      </c>
      <c r="R41" s="55"/>
      <c r="S41" s="60">
        <v>3</v>
      </c>
      <c r="T41" s="60"/>
      <c r="U41" s="55">
        <v>6</v>
      </c>
      <c r="V41" s="55"/>
      <c r="W41" s="66"/>
      <c r="X41" s="66"/>
    </row>
    <row r="42" spans="1:24" ht="16.5" customHeight="1">
      <c r="A42" s="80" t="s">
        <v>147</v>
      </c>
      <c r="B42" s="78" t="s">
        <v>154</v>
      </c>
      <c r="C42" s="147"/>
      <c r="D42" s="143"/>
      <c r="E42" s="191"/>
      <c r="F42" s="31"/>
      <c r="G42" s="31">
        <v>117</v>
      </c>
      <c r="H42" s="31"/>
      <c r="I42" s="32"/>
      <c r="J42" s="31"/>
      <c r="K42" s="31"/>
      <c r="L42" s="31"/>
      <c r="M42" s="44"/>
      <c r="N42" s="44"/>
      <c r="O42" s="49"/>
      <c r="P42" s="49"/>
      <c r="Q42" s="55"/>
      <c r="R42" s="55"/>
      <c r="S42" s="60">
        <v>89</v>
      </c>
      <c r="T42" s="60"/>
      <c r="U42" s="55">
        <v>28</v>
      </c>
      <c r="V42" s="55"/>
      <c r="W42" s="66"/>
      <c r="X42" s="66"/>
    </row>
    <row r="43" spans="1:24" ht="38.25" customHeight="1">
      <c r="A43" s="27" t="s">
        <v>59</v>
      </c>
      <c r="B43" s="28" t="s">
        <v>102</v>
      </c>
      <c r="C43" s="148">
        <v>6</v>
      </c>
      <c r="D43" s="145"/>
      <c r="E43" s="145"/>
      <c r="F43" s="32"/>
      <c r="G43" s="32">
        <f>SUM(G44:G47)</f>
        <v>240</v>
      </c>
      <c r="H43" s="32">
        <f>SUM(H44:H47)</f>
        <v>64</v>
      </c>
      <c r="I43" s="32"/>
      <c r="J43" s="32">
        <f>SUM(J44:J47)</f>
        <v>128</v>
      </c>
      <c r="K43" s="32">
        <f>SUM(K44:K47)</f>
        <v>116</v>
      </c>
      <c r="L43" s="32">
        <f>SUM(L44:L47)</f>
        <v>12</v>
      </c>
      <c r="M43" s="45">
        <v>0</v>
      </c>
      <c r="N43" s="45">
        <v>0</v>
      </c>
      <c r="O43" s="51">
        <v>0</v>
      </c>
      <c r="P43" s="51">
        <v>0</v>
      </c>
      <c r="Q43" s="56">
        <f aca="true" t="shared" si="4" ref="Q43:X43">SUM(Q44:Q47)</f>
        <v>0</v>
      </c>
      <c r="R43" s="56">
        <f t="shared" si="4"/>
        <v>0</v>
      </c>
      <c r="S43" s="62">
        <f t="shared" si="4"/>
        <v>0</v>
      </c>
      <c r="T43" s="62">
        <f t="shared" si="4"/>
        <v>0</v>
      </c>
      <c r="U43" s="56">
        <f t="shared" si="4"/>
        <v>32</v>
      </c>
      <c r="V43" s="56">
        <f t="shared" si="4"/>
        <v>4</v>
      </c>
      <c r="W43" s="67">
        <f t="shared" si="4"/>
        <v>144</v>
      </c>
      <c r="X43" s="67">
        <f t="shared" si="4"/>
        <v>8</v>
      </c>
    </row>
    <row r="44" spans="1:24" ht="27.75" customHeight="1">
      <c r="A44" s="16" t="s">
        <v>60</v>
      </c>
      <c r="B44" s="10" t="s">
        <v>103</v>
      </c>
      <c r="C44" s="147"/>
      <c r="D44" s="143"/>
      <c r="E44" s="190" t="s">
        <v>178</v>
      </c>
      <c r="F44" s="31"/>
      <c r="G44" s="31">
        <v>120</v>
      </c>
      <c r="H44" s="31">
        <v>40</v>
      </c>
      <c r="I44" s="32"/>
      <c r="J44" s="31">
        <v>80</v>
      </c>
      <c r="K44" s="31">
        <v>74</v>
      </c>
      <c r="L44" s="31">
        <v>6</v>
      </c>
      <c r="M44" s="44"/>
      <c r="N44" s="44"/>
      <c r="O44" s="49"/>
      <c r="P44" s="49"/>
      <c r="Q44" s="55"/>
      <c r="R44" s="55"/>
      <c r="S44" s="60"/>
      <c r="T44" s="60"/>
      <c r="U44" s="55">
        <v>32</v>
      </c>
      <c r="V44" s="55">
        <v>4</v>
      </c>
      <c r="W44" s="66">
        <v>48</v>
      </c>
      <c r="X44" s="66">
        <v>2</v>
      </c>
    </row>
    <row r="45" spans="1:24" ht="15" customHeight="1">
      <c r="A45" s="16" t="s">
        <v>104</v>
      </c>
      <c r="B45" s="10" t="s">
        <v>105</v>
      </c>
      <c r="C45" s="147"/>
      <c r="D45" s="143"/>
      <c r="E45" s="191"/>
      <c r="F45" s="31"/>
      <c r="G45" s="31">
        <v>72</v>
      </c>
      <c r="H45" s="31">
        <v>24</v>
      </c>
      <c r="I45" s="32"/>
      <c r="J45" s="31">
        <v>48</v>
      </c>
      <c r="K45" s="31">
        <v>42</v>
      </c>
      <c r="L45" s="31">
        <v>6</v>
      </c>
      <c r="M45" s="44"/>
      <c r="N45" s="44"/>
      <c r="O45" s="49"/>
      <c r="P45" s="49"/>
      <c r="Q45" s="55"/>
      <c r="R45" s="55"/>
      <c r="S45" s="60"/>
      <c r="T45" s="60"/>
      <c r="U45" s="55"/>
      <c r="V45" s="55"/>
      <c r="W45" s="66">
        <v>48</v>
      </c>
      <c r="X45" s="66">
        <v>6</v>
      </c>
    </row>
    <row r="46" spans="1:24" ht="15" customHeight="1">
      <c r="A46" s="80" t="s">
        <v>148</v>
      </c>
      <c r="B46" s="78" t="s">
        <v>144</v>
      </c>
      <c r="C46" s="147"/>
      <c r="D46" s="143"/>
      <c r="E46" s="190" t="s">
        <v>178</v>
      </c>
      <c r="F46" s="31"/>
      <c r="G46" s="167">
        <v>12</v>
      </c>
      <c r="H46" s="167"/>
      <c r="I46" s="168"/>
      <c r="J46" s="167"/>
      <c r="K46" s="167"/>
      <c r="L46" s="167"/>
      <c r="M46" s="44"/>
      <c r="N46" s="44"/>
      <c r="O46" s="49"/>
      <c r="P46" s="49"/>
      <c r="Q46" s="55"/>
      <c r="R46" s="55"/>
      <c r="S46" s="60"/>
      <c r="T46" s="60"/>
      <c r="U46" s="55"/>
      <c r="V46" s="55"/>
      <c r="W46" s="169">
        <v>12</v>
      </c>
      <c r="X46" s="66"/>
    </row>
    <row r="47" spans="1:24" ht="15" customHeight="1">
      <c r="A47" s="80" t="s">
        <v>149</v>
      </c>
      <c r="B47" s="78" t="s">
        <v>202</v>
      </c>
      <c r="C47" s="147"/>
      <c r="D47" s="143"/>
      <c r="E47" s="191"/>
      <c r="F47" s="31"/>
      <c r="G47" s="167">
        <v>36</v>
      </c>
      <c r="H47" s="167"/>
      <c r="I47" s="168"/>
      <c r="J47" s="167"/>
      <c r="K47" s="167"/>
      <c r="L47" s="167"/>
      <c r="M47" s="44"/>
      <c r="N47" s="44"/>
      <c r="O47" s="49"/>
      <c r="P47" s="49"/>
      <c r="Q47" s="55"/>
      <c r="R47" s="55"/>
      <c r="S47" s="60"/>
      <c r="T47" s="60"/>
      <c r="U47" s="55"/>
      <c r="V47" s="55"/>
      <c r="W47" s="169">
        <v>36</v>
      </c>
      <c r="X47" s="66"/>
    </row>
    <row r="48" spans="1:25" ht="33" customHeight="1">
      <c r="A48" s="27" t="s">
        <v>106</v>
      </c>
      <c r="B48" s="28" t="s">
        <v>107</v>
      </c>
      <c r="C48" s="148">
        <v>5</v>
      </c>
      <c r="D48" s="145"/>
      <c r="E48" s="145"/>
      <c r="F48" s="32"/>
      <c r="G48" s="32">
        <f>SUM(G49:G52)</f>
        <v>207</v>
      </c>
      <c r="H48" s="32">
        <f>SUM(H49:H52)</f>
        <v>64</v>
      </c>
      <c r="I48" s="32"/>
      <c r="J48" s="32">
        <f>SUM(J49:J52)</f>
        <v>128</v>
      </c>
      <c r="K48" s="32">
        <f>SUM(K49:K52)</f>
        <v>78</v>
      </c>
      <c r="L48" s="32">
        <f>SUM(L49:L52)</f>
        <v>50</v>
      </c>
      <c r="M48" s="45">
        <v>0</v>
      </c>
      <c r="N48" s="45">
        <v>0</v>
      </c>
      <c r="O48" s="51">
        <v>0</v>
      </c>
      <c r="P48" s="51">
        <v>0</v>
      </c>
      <c r="Q48" s="56">
        <v>0</v>
      </c>
      <c r="R48" s="56">
        <v>0</v>
      </c>
      <c r="S48" s="62">
        <v>0</v>
      </c>
      <c r="T48" s="62">
        <v>0</v>
      </c>
      <c r="U48" s="56">
        <f>SUM(U49:U52)</f>
        <v>143</v>
      </c>
      <c r="V48" s="56">
        <f>SUM(V49:V52)</f>
        <v>50</v>
      </c>
      <c r="W48" s="67">
        <v>0</v>
      </c>
      <c r="X48" s="67">
        <v>0</v>
      </c>
      <c r="Y48" s="69"/>
    </row>
    <row r="49" spans="1:24" ht="30.75" customHeight="1">
      <c r="A49" s="16" t="s">
        <v>108</v>
      </c>
      <c r="B49" s="10" t="s">
        <v>109</v>
      </c>
      <c r="C49" s="147"/>
      <c r="D49" s="143"/>
      <c r="E49" s="188" t="s">
        <v>177</v>
      </c>
      <c r="F49" s="31"/>
      <c r="G49" s="31">
        <v>144</v>
      </c>
      <c r="H49" s="31">
        <v>48</v>
      </c>
      <c r="I49" s="32"/>
      <c r="J49" s="31">
        <v>96</v>
      </c>
      <c r="K49" s="31">
        <v>70</v>
      </c>
      <c r="L49" s="31">
        <v>26</v>
      </c>
      <c r="M49" s="44"/>
      <c r="N49" s="44"/>
      <c r="O49" s="49"/>
      <c r="P49" s="49"/>
      <c r="Q49" s="55"/>
      <c r="R49" s="55"/>
      <c r="S49" s="60"/>
      <c r="T49" s="60"/>
      <c r="U49" s="55">
        <v>96</v>
      </c>
      <c r="V49" s="55">
        <v>26</v>
      </c>
      <c r="W49" s="66"/>
      <c r="X49" s="66"/>
    </row>
    <row r="50" spans="1:24" ht="27.75" customHeight="1">
      <c r="A50" s="16" t="s">
        <v>175</v>
      </c>
      <c r="B50" s="10" t="s">
        <v>176</v>
      </c>
      <c r="C50" s="147"/>
      <c r="D50" s="143"/>
      <c r="E50" s="189"/>
      <c r="F50" s="31"/>
      <c r="G50" s="31">
        <v>48</v>
      </c>
      <c r="H50" s="31">
        <v>16</v>
      </c>
      <c r="I50" s="32"/>
      <c r="J50" s="31">
        <v>32</v>
      </c>
      <c r="K50" s="31">
        <v>8</v>
      </c>
      <c r="L50" s="31">
        <v>24</v>
      </c>
      <c r="M50" s="44"/>
      <c r="N50" s="44"/>
      <c r="O50" s="49"/>
      <c r="P50" s="49"/>
      <c r="Q50" s="55"/>
      <c r="R50" s="55"/>
      <c r="S50" s="60"/>
      <c r="T50" s="60"/>
      <c r="U50" s="55">
        <v>32</v>
      </c>
      <c r="V50" s="55">
        <v>24</v>
      </c>
      <c r="W50" s="66"/>
      <c r="X50" s="66"/>
    </row>
    <row r="51" spans="1:24" ht="17.25" customHeight="1">
      <c r="A51" s="80" t="s">
        <v>150</v>
      </c>
      <c r="B51" s="78" t="s">
        <v>144</v>
      </c>
      <c r="C51" s="147"/>
      <c r="D51" s="143"/>
      <c r="E51" s="190" t="s">
        <v>177</v>
      </c>
      <c r="F51" s="31"/>
      <c r="G51" s="31">
        <v>3</v>
      </c>
      <c r="H51" s="31"/>
      <c r="I51" s="32"/>
      <c r="J51" s="31"/>
      <c r="K51" s="31"/>
      <c r="L51" s="31"/>
      <c r="M51" s="44"/>
      <c r="N51" s="44"/>
      <c r="O51" s="49"/>
      <c r="P51" s="49"/>
      <c r="Q51" s="55"/>
      <c r="R51" s="55"/>
      <c r="S51" s="60"/>
      <c r="T51" s="60"/>
      <c r="U51" s="55">
        <v>3</v>
      </c>
      <c r="V51" s="55"/>
      <c r="W51" s="66"/>
      <c r="X51" s="66"/>
    </row>
    <row r="52" spans="1:24" ht="17.25" customHeight="1">
      <c r="A52" s="80" t="s">
        <v>151</v>
      </c>
      <c r="B52" s="78" t="s">
        <v>154</v>
      </c>
      <c r="C52" s="147"/>
      <c r="D52" s="143"/>
      <c r="E52" s="191"/>
      <c r="F52" s="31"/>
      <c r="G52" s="167">
        <v>12</v>
      </c>
      <c r="H52" s="31"/>
      <c r="I52" s="32"/>
      <c r="J52" s="31"/>
      <c r="K52" s="31"/>
      <c r="L52" s="31"/>
      <c r="M52" s="44"/>
      <c r="N52" s="44"/>
      <c r="O52" s="49"/>
      <c r="P52" s="49"/>
      <c r="Q52" s="55"/>
      <c r="R52" s="55"/>
      <c r="S52" s="60"/>
      <c r="T52" s="60"/>
      <c r="U52" s="55">
        <v>12</v>
      </c>
      <c r="V52" s="55"/>
      <c r="W52" s="66"/>
      <c r="X52" s="66"/>
    </row>
    <row r="53" spans="1:24" ht="49.5" customHeight="1">
      <c r="A53" s="27" t="s">
        <v>110</v>
      </c>
      <c r="B53" s="28" t="s">
        <v>111</v>
      </c>
      <c r="C53" s="148">
        <v>4</v>
      </c>
      <c r="D53" s="143"/>
      <c r="E53" s="143"/>
      <c r="F53" s="31"/>
      <c r="G53" s="32">
        <v>245</v>
      </c>
      <c r="H53" s="32">
        <v>76</v>
      </c>
      <c r="I53" s="32"/>
      <c r="J53" s="32">
        <v>152</v>
      </c>
      <c r="K53" s="32">
        <v>76</v>
      </c>
      <c r="L53" s="32">
        <v>76</v>
      </c>
      <c r="M53" s="45">
        <v>0</v>
      </c>
      <c r="N53" s="45">
        <v>0</v>
      </c>
      <c r="O53" s="51">
        <v>0</v>
      </c>
      <c r="P53" s="51">
        <v>0</v>
      </c>
      <c r="Q53" s="56">
        <v>0</v>
      </c>
      <c r="R53" s="56">
        <v>0</v>
      </c>
      <c r="S53" s="62">
        <v>152</v>
      </c>
      <c r="T53" s="62">
        <v>76</v>
      </c>
      <c r="U53" s="56">
        <v>0</v>
      </c>
      <c r="V53" s="56">
        <v>0</v>
      </c>
      <c r="W53" s="67">
        <v>0</v>
      </c>
      <c r="X53" s="67">
        <v>0</v>
      </c>
    </row>
    <row r="54" spans="1:24" ht="13.5" customHeight="1">
      <c r="A54" s="80" t="s">
        <v>152</v>
      </c>
      <c r="B54" s="78" t="s">
        <v>144</v>
      </c>
      <c r="C54" s="148"/>
      <c r="D54" s="143"/>
      <c r="E54" s="190" t="s">
        <v>126</v>
      </c>
      <c r="F54" s="31"/>
      <c r="G54" s="32">
        <v>5</v>
      </c>
      <c r="H54" s="32"/>
      <c r="I54" s="32"/>
      <c r="J54" s="91"/>
      <c r="K54" s="32"/>
      <c r="L54" s="32"/>
      <c r="M54" s="45"/>
      <c r="N54" s="45"/>
      <c r="O54" s="51"/>
      <c r="P54" s="51"/>
      <c r="Q54" s="56"/>
      <c r="R54" s="56"/>
      <c r="S54" s="62">
        <v>5</v>
      </c>
      <c r="T54" s="62"/>
      <c r="U54" s="56"/>
      <c r="V54" s="56"/>
      <c r="W54" s="67"/>
      <c r="X54" s="67"/>
    </row>
    <row r="55" spans="1:24" ht="14.25" customHeight="1">
      <c r="A55" s="80" t="s">
        <v>153</v>
      </c>
      <c r="B55" s="78" t="s">
        <v>154</v>
      </c>
      <c r="C55" s="148"/>
      <c r="D55" s="143"/>
      <c r="E55" s="191"/>
      <c r="F55" s="31"/>
      <c r="G55" s="32">
        <v>12</v>
      </c>
      <c r="H55" s="32"/>
      <c r="I55" s="32"/>
      <c r="J55" s="91"/>
      <c r="K55" s="32"/>
      <c r="L55" s="32"/>
      <c r="M55" s="45"/>
      <c r="N55" s="45"/>
      <c r="O55" s="51"/>
      <c r="P55" s="51"/>
      <c r="Q55" s="56"/>
      <c r="R55" s="56"/>
      <c r="S55" s="62">
        <v>12</v>
      </c>
      <c r="T55" s="62"/>
      <c r="U55" s="56"/>
      <c r="V55" s="56"/>
      <c r="W55" s="67"/>
      <c r="X55" s="67"/>
    </row>
    <row r="56" spans="1:24" ht="24">
      <c r="A56" s="80"/>
      <c r="B56" s="101" t="s">
        <v>156</v>
      </c>
      <c r="C56" s="33"/>
      <c r="D56" s="149"/>
      <c r="E56" s="75"/>
      <c r="F56" s="102">
        <v>4644</v>
      </c>
      <c r="G56" s="102">
        <v>4644</v>
      </c>
      <c r="H56" s="102">
        <v>1548</v>
      </c>
      <c r="I56" s="102">
        <v>3096</v>
      </c>
      <c r="J56" s="102">
        <v>3096</v>
      </c>
      <c r="K56" s="102">
        <f>SUM(K20,K16,K9)</f>
        <v>998</v>
      </c>
      <c r="L56" s="102">
        <f>SUM(L20,L16,L9)</f>
        <v>2098</v>
      </c>
      <c r="M56" s="108">
        <f>SUM(M53,M48,M43,M38,M21,M16,M9)</f>
        <v>576</v>
      </c>
      <c r="N56" s="108">
        <f aca="true" t="shared" si="5" ref="N56:X56">SUM(N20,N16,N9)</f>
        <v>313</v>
      </c>
      <c r="O56" s="103">
        <f t="shared" si="5"/>
        <v>828</v>
      </c>
      <c r="P56" s="103">
        <f t="shared" si="5"/>
        <v>448</v>
      </c>
      <c r="Q56" s="109">
        <f t="shared" si="5"/>
        <v>492</v>
      </c>
      <c r="R56" s="109">
        <f t="shared" si="5"/>
        <v>402</v>
      </c>
      <c r="S56" s="111">
        <f t="shared" si="5"/>
        <v>569</v>
      </c>
      <c r="T56" s="111">
        <f t="shared" si="5"/>
        <v>463</v>
      </c>
      <c r="U56" s="109">
        <f t="shared" si="5"/>
        <v>402</v>
      </c>
      <c r="V56" s="109">
        <f t="shared" si="5"/>
        <v>343</v>
      </c>
      <c r="W56" s="113">
        <f t="shared" si="5"/>
        <v>392</v>
      </c>
      <c r="X56" s="113">
        <f t="shared" si="5"/>
        <v>363</v>
      </c>
    </row>
    <row r="57" spans="1:24" ht="36">
      <c r="A57" s="80"/>
      <c r="B57" s="101" t="s">
        <v>157</v>
      </c>
      <c r="C57" s="33"/>
      <c r="D57" s="149"/>
      <c r="E57" s="75"/>
      <c r="F57" s="102">
        <v>4644</v>
      </c>
      <c r="G57" s="102">
        <v>4644</v>
      </c>
      <c r="H57" s="102">
        <v>1548</v>
      </c>
      <c r="I57" s="102">
        <v>3096</v>
      </c>
      <c r="J57" s="102">
        <v>3096</v>
      </c>
      <c r="K57" s="102"/>
      <c r="L57" s="102"/>
      <c r="M57" s="108">
        <v>576</v>
      </c>
      <c r="N57" s="108">
        <v>313</v>
      </c>
      <c r="O57" s="103">
        <v>660</v>
      </c>
      <c r="P57" s="103">
        <v>448</v>
      </c>
      <c r="Q57" s="109">
        <v>450</v>
      </c>
      <c r="R57" s="109">
        <v>402</v>
      </c>
      <c r="S57" s="111">
        <v>570</v>
      </c>
      <c r="T57" s="111">
        <v>463</v>
      </c>
      <c r="U57" s="109">
        <v>480</v>
      </c>
      <c r="V57" s="109">
        <v>343</v>
      </c>
      <c r="W57" s="113">
        <v>360</v>
      </c>
      <c r="X57" s="113">
        <v>363</v>
      </c>
    </row>
    <row r="58" spans="1:24" ht="24">
      <c r="A58" s="80"/>
      <c r="B58" s="104" t="s">
        <v>158</v>
      </c>
      <c r="C58" s="33"/>
      <c r="D58" s="149"/>
      <c r="E58" s="75"/>
      <c r="F58" s="102">
        <v>3240</v>
      </c>
      <c r="G58" s="102">
        <v>3240</v>
      </c>
      <c r="H58" s="102">
        <v>1080</v>
      </c>
      <c r="I58" s="102">
        <v>2160</v>
      </c>
      <c r="J58" s="102">
        <v>2160</v>
      </c>
      <c r="K58" s="102"/>
      <c r="L58" s="102"/>
      <c r="M58" s="108"/>
      <c r="N58" s="108"/>
      <c r="O58" s="105"/>
      <c r="P58" s="105"/>
      <c r="Q58" s="110"/>
      <c r="R58" s="110"/>
      <c r="S58" s="112"/>
      <c r="T58" s="112"/>
      <c r="U58" s="110"/>
      <c r="V58" s="110"/>
      <c r="W58" s="113"/>
      <c r="X58" s="113"/>
    </row>
    <row r="59" spans="1:24" ht="24.75" customHeight="1">
      <c r="A59" s="80"/>
      <c r="B59" s="101" t="s">
        <v>159</v>
      </c>
      <c r="C59" s="33"/>
      <c r="D59" s="149"/>
      <c r="E59" s="75"/>
      <c r="F59" s="102">
        <v>1404</v>
      </c>
      <c r="G59" s="102">
        <v>1404</v>
      </c>
      <c r="H59" s="102">
        <v>468</v>
      </c>
      <c r="I59" s="102">
        <v>936</v>
      </c>
      <c r="J59" s="102">
        <v>936</v>
      </c>
      <c r="K59" s="102"/>
      <c r="L59" s="102"/>
      <c r="M59" s="108"/>
      <c r="N59" s="108"/>
      <c r="O59" s="105"/>
      <c r="P59" s="105"/>
      <c r="Q59" s="110"/>
      <c r="R59" s="110"/>
      <c r="S59" s="112"/>
      <c r="T59" s="112"/>
      <c r="U59" s="110"/>
      <c r="V59" s="110"/>
      <c r="W59" s="113"/>
      <c r="X59" s="113"/>
    </row>
    <row r="60" spans="1:24" ht="15">
      <c r="A60" s="30" t="s">
        <v>61</v>
      </c>
      <c r="B60" s="107" t="s">
        <v>56</v>
      </c>
      <c r="C60" s="143"/>
      <c r="D60" s="150"/>
      <c r="E60" s="151"/>
      <c r="F60" s="249" t="s">
        <v>62</v>
      </c>
      <c r="G60" s="222" t="s">
        <v>63</v>
      </c>
      <c r="H60" s="31"/>
      <c r="I60" s="71">
        <v>828</v>
      </c>
      <c r="J60" s="34">
        <v>828</v>
      </c>
      <c r="K60" s="31"/>
      <c r="L60" s="32"/>
      <c r="M60" s="114">
        <v>0</v>
      </c>
      <c r="N60" s="44"/>
      <c r="O60" s="49">
        <v>18</v>
      </c>
      <c r="P60" s="49"/>
      <c r="Q60" s="55">
        <v>18</v>
      </c>
      <c r="R60" s="55"/>
      <c r="S60" s="60">
        <v>18</v>
      </c>
      <c r="T60" s="60"/>
      <c r="U60" s="55">
        <v>18</v>
      </c>
      <c r="V60" s="55"/>
      <c r="W60" s="66">
        <v>12</v>
      </c>
      <c r="X60" s="66"/>
    </row>
    <row r="61" spans="1:24" ht="24">
      <c r="A61" s="30" t="s">
        <v>64</v>
      </c>
      <c r="B61" s="107" t="s">
        <v>65</v>
      </c>
      <c r="C61" s="143"/>
      <c r="D61" s="150"/>
      <c r="E61" s="151"/>
      <c r="F61" s="250"/>
      <c r="G61" s="223"/>
      <c r="H61" s="31"/>
      <c r="I61" s="35"/>
      <c r="J61" s="36"/>
      <c r="K61" s="31"/>
      <c r="L61" s="32"/>
      <c r="M61" s="44">
        <v>0</v>
      </c>
      <c r="N61" s="44"/>
      <c r="O61" s="49">
        <v>150</v>
      </c>
      <c r="P61" s="49"/>
      <c r="Q61" s="55">
        <v>108</v>
      </c>
      <c r="R61" s="55"/>
      <c r="S61" s="60">
        <v>264</v>
      </c>
      <c r="T61" s="60"/>
      <c r="U61" s="55">
        <v>126</v>
      </c>
      <c r="V61" s="55"/>
      <c r="W61" s="66">
        <v>96</v>
      </c>
      <c r="X61" s="66"/>
    </row>
    <row r="62" spans="1:24" ht="24">
      <c r="A62" s="21" t="s">
        <v>66</v>
      </c>
      <c r="B62" s="22" t="s">
        <v>67</v>
      </c>
      <c r="C62" s="143"/>
      <c r="D62" s="143"/>
      <c r="E62" s="143"/>
      <c r="F62" s="32" t="s">
        <v>68</v>
      </c>
      <c r="G62" s="31" t="s">
        <v>69</v>
      </c>
      <c r="H62" s="31"/>
      <c r="I62" s="37"/>
      <c r="J62" s="36"/>
      <c r="K62" s="31"/>
      <c r="L62" s="32"/>
      <c r="M62" s="44"/>
      <c r="N62" s="44"/>
      <c r="O62" s="49"/>
      <c r="P62" s="49"/>
      <c r="Q62" s="55"/>
      <c r="R62" s="55"/>
      <c r="S62" s="60"/>
      <c r="T62" s="60"/>
      <c r="U62" s="55"/>
      <c r="V62" s="55"/>
      <c r="W62" s="66">
        <v>144</v>
      </c>
      <c r="X62" s="66"/>
    </row>
    <row r="63" spans="1:24" ht="15">
      <c r="A63" s="23" t="s">
        <v>70</v>
      </c>
      <c r="B63" s="24" t="s">
        <v>71</v>
      </c>
      <c r="C63" s="31"/>
      <c r="D63" s="31"/>
      <c r="E63" s="31"/>
      <c r="F63" s="7" t="s">
        <v>72</v>
      </c>
      <c r="G63" s="6" t="s">
        <v>73</v>
      </c>
      <c r="H63" s="6"/>
      <c r="I63" s="39"/>
      <c r="J63" s="40"/>
      <c r="K63" s="6"/>
      <c r="L63" s="6"/>
      <c r="M63" s="44"/>
      <c r="N63" s="44"/>
      <c r="O63" s="49"/>
      <c r="P63" s="49"/>
      <c r="Q63" s="55"/>
      <c r="R63" s="55"/>
      <c r="S63" s="60"/>
      <c r="T63" s="60"/>
      <c r="U63" s="55"/>
      <c r="V63" s="55"/>
      <c r="W63" s="66"/>
      <c r="X63" s="66"/>
    </row>
    <row r="64" spans="1:24" ht="25.5" customHeight="1">
      <c r="A64" s="23" t="s">
        <v>74</v>
      </c>
      <c r="B64" s="24" t="s">
        <v>75</v>
      </c>
      <c r="C64" s="31"/>
      <c r="D64" s="31"/>
      <c r="E64" s="31"/>
      <c r="F64" s="7" t="s">
        <v>76</v>
      </c>
      <c r="G64" s="6" t="s">
        <v>77</v>
      </c>
      <c r="H64" s="6"/>
      <c r="I64" s="39"/>
      <c r="J64" s="40"/>
      <c r="K64" s="6"/>
      <c r="L64" s="6"/>
      <c r="M64" s="44"/>
      <c r="N64" s="44"/>
      <c r="O64" s="49"/>
      <c r="P64" s="49"/>
      <c r="Q64" s="55"/>
      <c r="R64" s="55"/>
      <c r="S64" s="60"/>
      <c r="T64" s="60"/>
      <c r="U64" s="55"/>
      <c r="V64" s="55"/>
      <c r="W64" s="66"/>
      <c r="X64" s="66"/>
    </row>
    <row r="65" spans="1:24" ht="24">
      <c r="A65" s="25" t="s">
        <v>78</v>
      </c>
      <c r="B65" s="26" t="s">
        <v>79</v>
      </c>
      <c r="C65" s="31"/>
      <c r="D65" s="31"/>
      <c r="E65" s="31"/>
      <c r="F65" s="32" t="s">
        <v>80</v>
      </c>
      <c r="G65" s="31" t="s">
        <v>69</v>
      </c>
      <c r="H65" s="31"/>
      <c r="I65" s="37"/>
      <c r="J65" s="38"/>
      <c r="K65" s="31"/>
      <c r="L65" s="31"/>
      <c r="M65" s="44"/>
      <c r="N65" s="44"/>
      <c r="O65" s="49"/>
      <c r="P65" s="49"/>
      <c r="Q65" s="55"/>
      <c r="R65" s="55"/>
      <c r="S65" s="60"/>
      <c r="T65" s="60"/>
      <c r="U65" s="55"/>
      <c r="V65" s="55"/>
      <c r="W65" s="66"/>
      <c r="X65" s="66"/>
    </row>
    <row r="66" spans="1:24" ht="24">
      <c r="A66" s="25" t="s">
        <v>81</v>
      </c>
      <c r="B66" s="26" t="s">
        <v>82</v>
      </c>
      <c r="C66" s="31"/>
      <c r="D66" s="31"/>
      <c r="E66" s="31"/>
      <c r="F66" s="32" t="s">
        <v>83</v>
      </c>
      <c r="G66" s="31" t="s">
        <v>84</v>
      </c>
      <c r="H66" s="31"/>
      <c r="I66" s="37"/>
      <c r="J66" s="38"/>
      <c r="K66" s="31"/>
      <c r="L66" s="31"/>
      <c r="M66" s="44"/>
      <c r="N66" s="44"/>
      <c r="O66" s="49"/>
      <c r="P66" s="49"/>
      <c r="Q66" s="55"/>
      <c r="R66" s="55"/>
      <c r="S66" s="60"/>
      <c r="T66" s="60"/>
      <c r="U66" s="55"/>
      <c r="V66" s="55"/>
      <c r="W66" s="66"/>
      <c r="X66" s="66"/>
    </row>
    <row r="67" spans="1:24" ht="27.75" customHeight="1">
      <c r="A67" s="254" t="s">
        <v>160</v>
      </c>
      <c r="B67" s="255"/>
      <c r="C67" s="255"/>
      <c r="D67" s="255"/>
      <c r="E67" s="255"/>
      <c r="F67" s="256"/>
      <c r="G67" s="257" t="s">
        <v>161</v>
      </c>
      <c r="H67" s="115" t="s">
        <v>162</v>
      </c>
      <c r="I67" s="116"/>
      <c r="J67" s="116"/>
      <c r="K67" s="116"/>
      <c r="L67" s="116"/>
      <c r="M67" s="85">
        <v>576</v>
      </c>
      <c r="N67" s="85">
        <v>313</v>
      </c>
      <c r="O67" s="85">
        <v>660</v>
      </c>
      <c r="P67" s="85">
        <v>448</v>
      </c>
      <c r="Q67" s="85">
        <v>450</v>
      </c>
      <c r="R67" s="85">
        <v>402</v>
      </c>
      <c r="S67" s="85">
        <v>570</v>
      </c>
      <c r="T67" s="85">
        <v>463</v>
      </c>
      <c r="U67" s="85">
        <v>480</v>
      </c>
      <c r="V67" s="117">
        <v>343</v>
      </c>
      <c r="W67" s="117">
        <v>360</v>
      </c>
      <c r="X67" s="117">
        <v>363</v>
      </c>
    </row>
    <row r="68" spans="1:24" ht="15">
      <c r="A68" s="260" t="s">
        <v>163</v>
      </c>
      <c r="B68" s="261"/>
      <c r="C68" s="261"/>
      <c r="D68" s="261"/>
      <c r="E68" s="261"/>
      <c r="F68" s="262"/>
      <c r="G68" s="258"/>
      <c r="H68" s="251" t="s">
        <v>164</v>
      </c>
      <c r="I68" s="252"/>
      <c r="J68" s="252"/>
      <c r="K68" s="252"/>
      <c r="L68" s="252"/>
      <c r="M68" s="120">
        <v>0</v>
      </c>
      <c r="N68" s="120"/>
      <c r="O68" s="120">
        <v>18</v>
      </c>
      <c r="P68" s="120"/>
      <c r="Q68" s="120">
        <v>18</v>
      </c>
      <c r="R68" s="120"/>
      <c r="S68" s="120">
        <v>18</v>
      </c>
      <c r="T68" s="120"/>
      <c r="U68" s="120">
        <v>18</v>
      </c>
      <c r="V68" s="75"/>
      <c r="W68" s="102">
        <v>12</v>
      </c>
      <c r="X68" s="75"/>
    </row>
    <row r="69" spans="1:24" ht="15">
      <c r="A69" s="184" t="s">
        <v>255</v>
      </c>
      <c r="B69" s="185"/>
      <c r="C69" s="185"/>
      <c r="D69" s="185"/>
      <c r="E69" s="185"/>
      <c r="F69" s="186"/>
      <c r="G69" s="258"/>
      <c r="H69" s="263" t="s">
        <v>165</v>
      </c>
      <c r="I69" s="264"/>
      <c r="J69" s="264"/>
      <c r="K69" s="264"/>
      <c r="L69" s="265"/>
      <c r="M69" s="120">
        <v>0</v>
      </c>
      <c r="N69" s="120"/>
      <c r="O69" s="120">
        <v>150</v>
      </c>
      <c r="P69" s="120"/>
      <c r="Q69" s="120">
        <v>108</v>
      </c>
      <c r="R69" s="120"/>
      <c r="S69" s="120">
        <v>264</v>
      </c>
      <c r="T69" s="120"/>
      <c r="U69" s="120">
        <v>126</v>
      </c>
      <c r="V69" s="75"/>
      <c r="W69" s="102">
        <v>96</v>
      </c>
      <c r="X69" s="75"/>
    </row>
    <row r="70" spans="1:24" ht="21" customHeight="1">
      <c r="A70" s="266" t="s">
        <v>256</v>
      </c>
      <c r="B70" s="267"/>
      <c r="C70" s="267"/>
      <c r="D70" s="267"/>
      <c r="E70" s="267"/>
      <c r="F70" s="268"/>
      <c r="G70" s="258"/>
      <c r="H70" s="263" t="s">
        <v>166</v>
      </c>
      <c r="I70" s="264"/>
      <c r="J70" s="264"/>
      <c r="K70" s="264"/>
      <c r="L70" s="264"/>
      <c r="M70" s="120">
        <v>3</v>
      </c>
      <c r="N70" s="120"/>
      <c r="O70" s="120">
        <v>2</v>
      </c>
      <c r="P70" s="120"/>
      <c r="Q70" s="120">
        <v>3</v>
      </c>
      <c r="R70" s="120"/>
      <c r="S70" s="120">
        <v>3</v>
      </c>
      <c r="T70" s="120"/>
      <c r="U70" s="120">
        <v>2</v>
      </c>
      <c r="V70" s="75"/>
      <c r="W70" s="102">
        <v>3</v>
      </c>
      <c r="X70" s="75"/>
    </row>
    <row r="71" spans="1:24" ht="15">
      <c r="A71" s="269"/>
      <c r="B71" s="270"/>
      <c r="C71" s="270"/>
      <c r="D71" s="270"/>
      <c r="E71" s="270"/>
      <c r="F71" s="271"/>
      <c r="G71" s="258"/>
      <c r="H71" s="118" t="s">
        <v>167</v>
      </c>
      <c r="I71" s="119"/>
      <c r="J71" s="119"/>
      <c r="K71" s="119"/>
      <c r="L71" s="119"/>
      <c r="M71" s="120">
        <v>2</v>
      </c>
      <c r="N71" s="120"/>
      <c r="O71" s="120">
        <v>2</v>
      </c>
      <c r="P71" s="120"/>
      <c r="Q71" s="120">
        <v>2</v>
      </c>
      <c r="R71" s="120"/>
      <c r="S71" s="120">
        <v>3</v>
      </c>
      <c r="T71" s="120"/>
      <c r="U71" s="120">
        <v>4</v>
      </c>
      <c r="V71" s="75"/>
      <c r="W71" s="102">
        <v>5</v>
      </c>
      <c r="X71" s="75"/>
    </row>
    <row r="72" spans="1:24" ht="15">
      <c r="A72" s="242"/>
      <c r="B72" s="243"/>
      <c r="C72" s="243"/>
      <c r="D72" s="243"/>
      <c r="E72" s="243"/>
      <c r="F72" s="244"/>
      <c r="G72" s="258"/>
      <c r="H72" s="251" t="s">
        <v>168</v>
      </c>
      <c r="I72" s="252"/>
      <c r="J72" s="252"/>
      <c r="K72" s="252"/>
      <c r="L72" s="252"/>
      <c r="M72" s="102">
        <v>2</v>
      </c>
      <c r="N72" s="102"/>
      <c r="O72" s="102">
        <v>4</v>
      </c>
      <c r="P72" s="102"/>
      <c r="Q72" s="102">
        <v>1</v>
      </c>
      <c r="R72" s="102"/>
      <c r="S72" s="102">
        <v>2</v>
      </c>
      <c r="T72" s="102"/>
      <c r="U72" s="102">
        <v>1</v>
      </c>
      <c r="V72" s="102"/>
      <c r="W72" s="102">
        <v>0</v>
      </c>
      <c r="X72" s="102"/>
    </row>
    <row r="73" spans="1:24" ht="15">
      <c r="A73" s="121"/>
      <c r="B73" s="122"/>
      <c r="C73" s="123"/>
      <c r="D73" s="253"/>
      <c r="E73" s="253"/>
      <c r="F73" s="253"/>
      <c r="G73" s="259"/>
      <c r="H73" s="118" t="s">
        <v>169</v>
      </c>
      <c r="I73" s="119"/>
      <c r="J73" s="119"/>
      <c r="K73" s="119"/>
      <c r="L73" s="119"/>
      <c r="M73" s="120">
        <v>36</v>
      </c>
      <c r="N73" s="120"/>
      <c r="O73" s="120">
        <v>36</v>
      </c>
      <c r="P73" s="120"/>
      <c r="Q73" s="120">
        <v>36</v>
      </c>
      <c r="R73" s="120"/>
      <c r="S73" s="120">
        <v>36</v>
      </c>
      <c r="T73" s="120"/>
      <c r="U73" s="120">
        <v>36</v>
      </c>
      <c r="V73" s="102"/>
      <c r="W73" s="102">
        <v>36</v>
      </c>
      <c r="X73" s="102"/>
    </row>
    <row r="74" spans="3:23" ht="1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3:23" ht="1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3:23" ht="1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3:23" ht="1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3:23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3:23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3:23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3:23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3:23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3:23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3:23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3:23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3:23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3:23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3:23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3:23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3:23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3:23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3:23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3:23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3:23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3:23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3:23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3:23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3:23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3:23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3:23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3:23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3:23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3:23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3:23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3:23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3:23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3:23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3:23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3:2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3:23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3:23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3:23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3:23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3:23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3:23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3:23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3:23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3:23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3:23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3:23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ht="15">
      <c r="W121" s="33"/>
    </row>
    <row r="122" ht="15">
      <c r="W122" s="33"/>
    </row>
    <row r="123" ht="15">
      <c r="W123" s="33"/>
    </row>
    <row r="124" ht="15">
      <c r="W124" s="33"/>
    </row>
    <row r="125" ht="15">
      <c r="W125" s="33"/>
    </row>
    <row r="126" ht="15">
      <c r="W126" s="33"/>
    </row>
    <row r="127" ht="15">
      <c r="W127" s="33"/>
    </row>
    <row r="128" ht="15">
      <c r="W128" s="33"/>
    </row>
    <row r="129" ht="15">
      <c r="W129" s="33"/>
    </row>
    <row r="130" ht="15">
      <c r="W130" s="33"/>
    </row>
    <row r="131" ht="15">
      <c r="W131" s="33"/>
    </row>
    <row r="132" ht="15">
      <c r="W132" s="33"/>
    </row>
    <row r="133" ht="15">
      <c r="W133" s="33"/>
    </row>
    <row r="134" ht="15">
      <c r="W134" s="33"/>
    </row>
    <row r="135" ht="15">
      <c r="W135" s="33"/>
    </row>
    <row r="136" ht="15">
      <c r="W136" s="33"/>
    </row>
    <row r="137" ht="15">
      <c r="W137" s="33"/>
    </row>
    <row r="138" ht="15">
      <c r="W138" s="33"/>
    </row>
    <row r="139" ht="15">
      <c r="W139" s="33"/>
    </row>
    <row r="140" ht="15">
      <c r="W140" s="33"/>
    </row>
    <row r="141" ht="15">
      <c r="W141" s="33"/>
    </row>
    <row r="142" ht="15">
      <c r="W142" s="33"/>
    </row>
    <row r="143" ht="15">
      <c r="W143" s="33"/>
    </row>
    <row r="144" ht="15">
      <c r="W144" s="33"/>
    </row>
    <row r="145" ht="15">
      <c r="W145" s="33"/>
    </row>
    <row r="146" ht="15">
      <c r="W146" s="33"/>
    </row>
    <row r="147" ht="15">
      <c r="W147" s="33"/>
    </row>
    <row r="148" ht="15">
      <c r="W148" s="33"/>
    </row>
    <row r="149" ht="15">
      <c r="W149" s="33"/>
    </row>
    <row r="150" ht="15">
      <c r="W150" s="33"/>
    </row>
    <row r="151" ht="15">
      <c r="W151" s="33"/>
    </row>
    <row r="152" ht="15">
      <c r="W152" s="33"/>
    </row>
    <row r="153" ht="15">
      <c r="W153" s="33"/>
    </row>
    <row r="154" ht="15">
      <c r="W154" s="33"/>
    </row>
    <row r="155" ht="15">
      <c r="W155" s="33"/>
    </row>
    <row r="156" ht="15">
      <c r="W156" s="33"/>
    </row>
  </sheetData>
  <sheetProtection/>
  <mergeCells count="54">
    <mergeCell ref="H72:L72"/>
    <mergeCell ref="D73:F73"/>
    <mergeCell ref="A67:F67"/>
    <mergeCell ref="G67:G73"/>
    <mergeCell ref="A68:F68"/>
    <mergeCell ref="H68:L68"/>
    <mergeCell ref="H69:L69"/>
    <mergeCell ref="A70:F70"/>
    <mergeCell ref="H70:L70"/>
    <mergeCell ref="A71:F71"/>
    <mergeCell ref="A72:F72"/>
    <mergeCell ref="S5:T5"/>
    <mergeCell ref="Q4:R4"/>
    <mergeCell ref="S4:T4"/>
    <mergeCell ref="M6:M7"/>
    <mergeCell ref="M4:N4"/>
    <mergeCell ref="O4:P4"/>
    <mergeCell ref="M5:N5"/>
    <mergeCell ref="O5:P5"/>
    <mergeCell ref="F60:F61"/>
    <mergeCell ref="G60:G61"/>
    <mergeCell ref="F2:G6"/>
    <mergeCell ref="I4:J6"/>
    <mergeCell ref="H2:H7"/>
    <mergeCell ref="M2:X2"/>
    <mergeCell ref="Q3:T3"/>
    <mergeCell ref="U6:U7"/>
    <mergeCell ref="W6:W7"/>
    <mergeCell ref="O6:O7"/>
    <mergeCell ref="M3:P3"/>
    <mergeCell ref="A1:T1"/>
    <mergeCell ref="A2:A7"/>
    <mergeCell ref="B2:B7"/>
    <mergeCell ref="C2:E3"/>
    <mergeCell ref="C4:C7"/>
    <mergeCell ref="D4:D7"/>
    <mergeCell ref="E4:E7"/>
    <mergeCell ref="K4:L6"/>
    <mergeCell ref="I2:L3"/>
    <mergeCell ref="Q6:Q7"/>
    <mergeCell ref="U3:X3"/>
    <mergeCell ref="U4:V4"/>
    <mergeCell ref="Q5:R5"/>
    <mergeCell ref="W4:X4"/>
    <mergeCell ref="U5:V5"/>
    <mergeCell ref="W5:X5"/>
    <mergeCell ref="S6:S7"/>
    <mergeCell ref="E49:E50"/>
    <mergeCell ref="E36:E37"/>
    <mergeCell ref="E41:E42"/>
    <mergeCell ref="E46:E47"/>
    <mergeCell ref="E54:E55"/>
    <mergeCell ref="E51:E52"/>
    <mergeCell ref="E44:E4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1.8515625" style="0" customWidth="1"/>
    <col min="2" max="2" width="24.140625" style="0" customWidth="1"/>
    <col min="3" max="3" width="11.140625" style="0" customWidth="1"/>
    <col min="4" max="4" width="12.57421875" style="0" customWidth="1"/>
    <col min="5" max="5" width="12.28125" style="0" customWidth="1"/>
    <col min="6" max="6" width="14.7109375" style="0" customWidth="1"/>
    <col min="7" max="7" width="15.00390625" style="0" customWidth="1"/>
  </cols>
  <sheetData>
    <row r="1" spans="1:7" ht="30.75" customHeight="1">
      <c r="A1" s="274" t="s">
        <v>258</v>
      </c>
      <c r="B1" s="274"/>
      <c r="C1" s="274"/>
      <c r="D1" s="274"/>
      <c r="E1" s="274"/>
      <c r="F1" s="274"/>
      <c r="G1" s="274"/>
    </row>
    <row r="2" spans="1:7" ht="15">
      <c r="A2" s="275" t="s">
        <v>0</v>
      </c>
      <c r="B2" s="278" t="s">
        <v>1</v>
      </c>
      <c r="C2" s="279" t="s">
        <v>133</v>
      </c>
      <c r="D2" s="278" t="s">
        <v>134</v>
      </c>
      <c r="E2" s="278"/>
      <c r="F2" s="278"/>
      <c r="G2" s="278"/>
    </row>
    <row r="3" spans="1:7" ht="15">
      <c r="A3" s="276"/>
      <c r="B3" s="278"/>
      <c r="C3" s="280"/>
      <c r="D3" s="278"/>
      <c r="E3" s="278"/>
      <c r="F3" s="278"/>
      <c r="G3" s="278"/>
    </row>
    <row r="4" spans="1:7" ht="15">
      <c r="A4" s="276"/>
      <c r="B4" s="278"/>
      <c r="C4" s="280"/>
      <c r="D4" s="278" t="s">
        <v>135</v>
      </c>
      <c r="E4" s="282"/>
      <c r="F4" s="278" t="s">
        <v>136</v>
      </c>
      <c r="G4" s="278"/>
    </row>
    <row r="5" spans="1:7" ht="15">
      <c r="A5" s="276"/>
      <c r="B5" s="278"/>
      <c r="C5" s="280"/>
      <c r="D5" s="282"/>
      <c r="E5" s="282"/>
      <c r="F5" s="278"/>
      <c r="G5" s="278"/>
    </row>
    <row r="6" spans="1:7" ht="15">
      <c r="A6" s="276"/>
      <c r="B6" s="278"/>
      <c r="C6" s="280"/>
      <c r="D6" s="282"/>
      <c r="E6" s="282"/>
      <c r="F6" s="278"/>
      <c r="G6" s="278"/>
    </row>
    <row r="7" spans="1:7" ht="51">
      <c r="A7" s="277"/>
      <c r="B7" s="278"/>
      <c r="C7" s="281"/>
      <c r="D7" s="72" t="s">
        <v>137</v>
      </c>
      <c r="E7" s="73" t="s">
        <v>138</v>
      </c>
      <c r="F7" s="72" t="s">
        <v>137</v>
      </c>
      <c r="G7" s="72" t="s">
        <v>139</v>
      </c>
    </row>
    <row r="8" spans="1:7" ht="15">
      <c r="A8" s="74">
        <v>1</v>
      </c>
      <c r="B8" s="74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</row>
    <row r="9" spans="1:7" ht="36">
      <c r="A9" s="76"/>
      <c r="B9" s="79" t="s">
        <v>24</v>
      </c>
      <c r="C9" s="87">
        <f>SUM(C10:C15)</f>
        <v>906</v>
      </c>
      <c r="D9" s="87">
        <f>SUM(D10:D15)</f>
        <v>440</v>
      </c>
      <c r="E9" s="87">
        <f>SUM(E10:E15)</f>
        <v>220</v>
      </c>
      <c r="F9" s="87">
        <f>SUM(F10:F15)</f>
        <v>164</v>
      </c>
      <c r="G9" s="87">
        <f>SUM(G10:G15)</f>
        <v>82</v>
      </c>
    </row>
    <row r="10" spans="1:7" ht="15">
      <c r="A10" s="77" t="s">
        <v>25</v>
      </c>
      <c r="B10" s="10" t="s">
        <v>26</v>
      </c>
      <c r="C10" s="106">
        <v>66</v>
      </c>
      <c r="D10" s="83">
        <v>48</v>
      </c>
      <c r="E10" s="84">
        <v>10</v>
      </c>
      <c r="F10" s="83">
        <v>0</v>
      </c>
      <c r="G10" s="83">
        <v>8</v>
      </c>
    </row>
    <row r="11" spans="1:7" ht="15">
      <c r="A11" s="77" t="s">
        <v>28</v>
      </c>
      <c r="B11" s="10" t="s">
        <v>30</v>
      </c>
      <c r="C11" s="106">
        <v>66</v>
      </c>
      <c r="D11" s="83">
        <v>48</v>
      </c>
      <c r="E11" s="84">
        <v>10</v>
      </c>
      <c r="F11" s="83">
        <v>0</v>
      </c>
      <c r="G11" s="83">
        <v>8</v>
      </c>
    </row>
    <row r="12" spans="1:7" ht="15">
      <c r="A12" s="77" t="s">
        <v>29</v>
      </c>
      <c r="B12" s="80" t="s">
        <v>32</v>
      </c>
      <c r="C12" s="106">
        <v>242</v>
      </c>
      <c r="D12" s="83">
        <v>172</v>
      </c>
      <c r="E12" s="84">
        <v>28</v>
      </c>
      <c r="F12" s="83">
        <v>28</v>
      </c>
      <c r="G12" s="83">
        <v>14</v>
      </c>
    </row>
    <row r="13" spans="1:7" ht="15">
      <c r="A13" s="77" t="s">
        <v>31</v>
      </c>
      <c r="B13" s="80" t="s">
        <v>200</v>
      </c>
      <c r="C13" s="106">
        <v>400</v>
      </c>
      <c r="D13" s="83">
        <v>172</v>
      </c>
      <c r="E13" s="84">
        <v>172</v>
      </c>
      <c r="F13" s="83">
        <v>28</v>
      </c>
      <c r="G13" s="83">
        <v>28</v>
      </c>
    </row>
    <row r="14" spans="1:7" ht="15">
      <c r="A14" s="77" t="s">
        <v>86</v>
      </c>
      <c r="B14" s="10" t="s">
        <v>33</v>
      </c>
      <c r="C14" s="106">
        <v>90</v>
      </c>
      <c r="D14" s="83">
        <v>0</v>
      </c>
      <c r="E14" s="84">
        <v>0</v>
      </c>
      <c r="F14" s="83">
        <v>76</v>
      </c>
      <c r="G14" s="83">
        <v>14</v>
      </c>
    </row>
    <row r="15" spans="1:7" ht="24.75">
      <c r="A15" s="77" t="s">
        <v>116</v>
      </c>
      <c r="B15" s="10" t="s">
        <v>34</v>
      </c>
      <c r="C15" s="106">
        <v>42</v>
      </c>
      <c r="D15" s="85">
        <v>0</v>
      </c>
      <c r="E15" s="84">
        <v>0</v>
      </c>
      <c r="F15" s="83">
        <v>32</v>
      </c>
      <c r="G15" s="83">
        <v>10</v>
      </c>
    </row>
    <row r="16" spans="1:7" ht="36">
      <c r="A16" s="79" t="s">
        <v>35</v>
      </c>
      <c r="B16" s="79" t="s">
        <v>36</v>
      </c>
      <c r="C16" s="86">
        <f>SUM(C17:C19)</f>
        <v>216</v>
      </c>
      <c r="D16" s="87">
        <f>SUM(D17:D19)</f>
        <v>144</v>
      </c>
      <c r="E16" s="87">
        <f>SUM(E17:E19)</f>
        <v>72</v>
      </c>
      <c r="F16" s="87">
        <f>SUM(F17:F19)</f>
        <v>0</v>
      </c>
      <c r="G16" s="87">
        <f>SUM(G17:G19)</f>
        <v>0</v>
      </c>
    </row>
    <row r="17" spans="1:7" ht="15">
      <c r="A17" s="13" t="s">
        <v>37</v>
      </c>
      <c r="B17" s="12" t="s">
        <v>38</v>
      </c>
      <c r="C17" s="106">
        <v>96</v>
      </c>
      <c r="D17" s="88">
        <v>64</v>
      </c>
      <c r="E17" s="83">
        <v>32</v>
      </c>
      <c r="F17" s="83">
        <v>0</v>
      </c>
      <c r="G17" s="83">
        <v>0</v>
      </c>
    </row>
    <row r="18" spans="1:7" ht="24.75">
      <c r="A18" s="13" t="s">
        <v>39</v>
      </c>
      <c r="B18" s="12" t="s">
        <v>88</v>
      </c>
      <c r="C18" s="106">
        <v>72</v>
      </c>
      <c r="D18" s="88">
        <v>48</v>
      </c>
      <c r="E18" s="83">
        <v>24</v>
      </c>
      <c r="F18" s="83">
        <v>0</v>
      </c>
      <c r="G18" s="83">
        <v>0</v>
      </c>
    </row>
    <row r="19" spans="1:7" ht="36.75">
      <c r="A19" s="13" t="s">
        <v>87</v>
      </c>
      <c r="B19" s="12" t="s">
        <v>89</v>
      </c>
      <c r="C19" s="106">
        <v>48</v>
      </c>
      <c r="D19" s="88">
        <v>32</v>
      </c>
      <c r="E19" s="83">
        <v>16</v>
      </c>
      <c r="F19" s="83">
        <v>0</v>
      </c>
      <c r="G19" s="83">
        <v>0</v>
      </c>
    </row>
    <row r="20" spans="1:7" ht="15">
      <c r="A20" s="92" t="s">
        <v>40</v>
      </c>
      <c r="B20" s="92" t="s">
        <v>41</v>
      </c>
      <c r="C20" s="87">
        <f>SUM(C21,C30)</f>
        <v>3522</v>
      </c>
      <c r="D20" s="87">
        <f>SUM(D21,D30)</f>
        <v>1576</v>
      </c>
      <c r="E20" s="87">
        <f>SUM(E21,E30)</f>
        <v>788</v>
      </c>
      <c r="F20" s="87">
        <f>SUM(F21,F30)</f>
        <v>772</v>
      </c>
      <c r="G20" s="87">
        <f>SUM(G21,G30)</f>
        <v>386</v>
      </c>
    </row>
    <row r="21" spans="1:7" ht="24">
      <c r="A21" s="92" t="s">
        <v>42</v>
      </c>
      <c r="B21" s="76" t="s">
        <v>43</v>
      </c>
      <c r="C21" s="86">
        <f>SUM(C22:C29)</f>
        <v>1245</v>
      </c>
      <c r="D21" s="87">
        <f>SUM(D22:D29)</f>
        <v>639</v>
      </c>
      <c r="E21" s="87">
        <f>SUM(E22:E29)</f>
        <v>320</v>
      </c>
      <c r="F21" s="87">
        <f>SUM(F22:F29)</f>
        <v>191</v>
      </c>
      <c r="G21" s="87">
        <f>SUM(G22:G29)</f>
        <v>95</v>
      </c>
    </row>
    <row r="22" spans="1:7" ht="15">
      <c r="A22" s="74" t="s">
        <v>44</v>
      </c>
      <c r="B22" s="96" t="s">
        <v>90</v>
      </c>
      <c r="C22" s="106">
        <v>102</v>
      </c>
      <c r="D22" s="83">
        <v>52</v>
      </c>
      <c r="E22" s="84">
        <v>26</v>
      </c>
      <c r="F22" s="83">
        <v>16</v>
      </c>
      <c r="G22" s="83">
        <v>8</v>
      </c>
    </row>
    <row r="23" spans="1:7" ht="15">
      <c r="A23" s="74" t="s">
        <v>45</v>
      </c>
      <c r="B23" s="96" t="s">
        <v>91</v>
      </c>
      <c r="C23" s="106">
        <v>45</v>
      </c>
      <c r="D23" s="83">
        <v>30</v>
      </c>
      <c r="E23" s="84">
        <v>15</v>
      </c>
      <c r="F23" s="83">
        <v>0</v>
      </c>
      <c r="G23" s="83">
        <v>0</v>
      </c>
    </row>
    <row r="24" spans="1:7" ht="24">
      <c r="A24" s="74" t="s">
        <v>46</v>
      </c>
      <c r="B24" s="96" t="s">
        <v>115</v>
      </c>
      <c r="C24" s="106">
        <v>360</v>
      </c>
      <c r="D24" s="83">
        <v>180</v>
      </c>
      <c r="E24" s="84">
        <v>90</v>
      </c>
      <c r="F24" s="84">
        <v>60</v>
      </c>
      <c r="G24" s="83">
        <v>30</v>
      </c>
    </row>
    <row r="25" spans="1:7" ht="24">
      <c r="A25" s="74" t="s">
        <v>47</v>
      </c>
      <c r="B25" s="96" t="s">
        <v>118</v>
      </c>
      <c r="C25" s="106">
        <v>345</v>
      </c>
      <c r="D25" s="83">
        <v>170</v>
      </c>
      <c r="E25" s="84">
        <v>85</v>
      </c>
      <c r="F25" s="89">
        <v>60</v>
      </c>
      <c r="G25" s="83">
        <v>30</v>
      </c>
    </row>
    <row r="26" spans="1:7" ht="15">
      <c r="A26" s="74" t="s">
        <v>48</v>
      </c>
      <c r="B26" s="96" t="s">
        <v>92</v>
      </c>
      <c r="C26" s="106">
        <v>132</v>
      </c>
      <c r="D26" s="83">
        <v>78</v>
      </c>
      <c r="E26" s="84">
        <v>39</v>
      </c>
      <c r="F26" s="83">
        <v>10</v>
      </c>
      <c r="G26" s="83">
        <v>5</v>
      </c>
    </row>
    <row r="27" spans="1:7" ht="24">
      <c r="A27" s="82" t="s">
        <v>49</v>
      </c>
      <c r="B27" s="97" t="s">
        <v>93</v>
      </c>
      <c r="C27" s="106">
        <v>114</v>
      </c>
      <c r="D27" s="83">
        <v>61</v>
      </c>
      <c r="E27" s="84">
        <v>31</v>
      </c>
      <c r="F27" s="83">
        <v>15</v>
      </c>
      <c r="G27" s="83">
        <v>7</v>
      </c>
    </row>
    <row r="28" spans="1:7" ht="24">
      <c r="A28" s="82" t="s">
        <v>94</v>
      </c>
      <c r="B28" s="97" t="s">
        <v>50</v>
      </c>
      <c r="C28" s="106">
        <v>102</v>
      </c>
      <c r="D28" s="83">
        <v>68</v>
      </c>
      <c r="E28" s="84">
        <v>34</v>
      </c>
      <c r="F28" s="83">
        <v>0</v>
      </c>
      <c r="G28" s="83">
        <v>0</v>
      </c>
    </row>
    <row r="29" spans="1:7" ht="36">
      <c r="A29" s="82" t="s">
        <v>140</v>
      </c>
      <c r="B29" s="96" t="s">
        <v>114</v>
      </c>
      <c r="C29" s="106">
        <v>45</v>
      </c>
      <c r="D29" s="84">
        <v>0</v>
      </c>
      <c r="E29" s="90">
        <v>0</v>
      </c>
      <c r="F29" s="84">
        <v>30</v>
      </c>
      <c r="G29" s="84">
        <v>15</v>
      </c>
    </row>
    <row r="30" spans="1:7" ht="15">
      <c r="A30" s="81" t="s">
        <v>51</v>
      </c>
      <c r="B30" s="76" t="s">
        <v>52</v>
      </c>
      <c r="C30" s="87">
        <f>SUM(C31,C36,C39,C42,C45)</f>
        <v>2277</v>
      </c>
      <c r="D30" s="87">
        <f>SUM(D31,D36,D39,D42,D45)</f>
        <v>937</v>
      </c>
      <c r="E30" s="87">
        <f>SUM(E31,E36,E39,E42,E45)</f>
        <v>468</v>
      </c>
      <c r="F30" s="87">
        <f>SUM(F31,F36,F39,F42,F45)</f>
        <v>581</v>
      </c>
      <c r="G30" s="87">
        <f>SUM(G31,G36,G39,G42,G45)</f>
        <v>291</v>
      </c>
    </row>
    <row r="31" spans="1:7" ht="75.75" customHeight="1">
      <c r="A31" s="93" t="s">
        <v>53</v>
      </c>
      <c r="B31" s="98" t="s">
        <v>95</v>
      </c>
      <c r="C31" s="85">
        <f>SUM(C32:C35)</f>
        <v>1260</v>
      </c>
      <c r="D31" s="85">
        <f>SUM(D32:D35)</f>
        <v>463</v>
      </c>
      <c r="E31" s="117">
        <f>SUM(E32:E35)</f>
        <v>231</v>
      </c>
      <c r="F31" s="117">
        <f>SUM(F32:F35)</f>
        <v>377</v>
      </c>
      <c r="G31" s="117">
        <f>SUM(G32:G35)</f>
        <v>189</v>
      </c>
    </row>
    <row r="32" spans="1:7" ht="48">
      <c r="A32" s="94" t="s">
        <v>54</v>
      </c>
      <c r="B32" s="9" t="s">
        <v>119</v>
      </c>
      <c r="C32" s="152">
        <v>576</v>
      </c>
      <c r="D32" s="84">
        <v>294</v>
      </c>
      <c r="E32" s="83">
        <v>147</v>
      </c>
      <c r="F32" s="83">
        <v>90</v>
      </c>
      <c r="G32" s="83">
        <v>45</v>
      </c>
    </row>
    <row r="33" spans="1:7" ht="24">
      <c r="A33" s="94" t="s">
        <v>55</v>
      </c>
      <c r="B33" s="9" t="s">
        <v>96</v>
      </c>
      <c r="C33" s="152">
        <v>270</v>
      </c>
      <c r="D33" s="84">
        <v>137</v>
      </c>
      <c r="E33" s="83">
        <v>68</v>
      </c>
      <c r="F33" s="83">
        <v>43</v>
      </c>
      <c r="G33" s="83">
        <v>22</v>
      </c>
    </row>
    <row r="34" spans="1:7" ht="36">
      <c r="A34" s="94" t="s">
        <v>97</v>
      </c>
      <c r="B34" s="9" t="s">
        <v>98</v>
      </c>
      <c r="C34" s="152">
        <v>57</v>
      </c>
      <c r="D34" s="84">
        <v>32</v>
      </c>
      <c r="E34" s="83">
        <v>16</v>
      </c>
      <c r="F34" s="83">
        <v>6</v>
      </c>
      <c r="G34" s="83">
        <v>3</v>
      </c>
    </row>
    <row r="35" spans="1:7" ht="24">
      <c r="A35" s="94" t="s">
        <v>117</v>
      </c>
      <c r="B35" s="9" t="s">
        <v>201</v>
      </c>
      <c r="C35" s="152">
        <v>357</v>
      </c>
      <c r="D35" s="84">
        <v>0</v>
      </c>
      <c r="E35" s="83">
        <v>0</v>
      </c>
      <c r="F35" s="83">
        <v>238</v>
      </c>
      <c r="G35" s="83">
        <v>119</v>
      </c>
    </row>
    <row r="36" spans="1:7" ht="60.75">
      <c r="A36" s="95" t="s">
        <v>57</v>
      </c>
      <c r="B36" s="99" t="s">
        <v>253</v>
      </c>
      <c r="C36" s="85">
        <f>SUM(C37:C38)</f>
        <v>405</v>
      </c>
      <c r="D36" s="85">
        <f>SUM(D37:D38)</f>
        <v>190</v>
      </c>
      <c r="E36" s="117">
        <f>SUM(E37:E38)</f>
        <v>95</v>
      </c>
      <c r="F36" s="117">
        <f>SUM(F37:F38)</f>
        <v>80</v>
      </c>
      <c r="G36" s="117">
        <f>SUM(G37:G38)</f>
        <v>40</v>
      </c>
    </row>
    <row r="37" spans="1:7" ht="36.75">
      <c r="A37" s="94" t="s">
        <v>58</v>
      </c>
      <c r="B37" s="100" t="s">
        <v>99</v>
      </c>
      <c r="C37" s="152">
        <v>258</v>
      </c>
      <c r="D37" s="83">
        <v>122</v>
      </c>
      <c r="E37" s="84">
        <v>61</v>
      </c>
      <c r="F37" s="83">
        <v>50</v>
      </c>
      <c r="G37" s="83">
        <v>25</v>
      </c>
    </row>
    <row r="38" spans="1:7" ht="36.75">
      <c r="A38" s="94" t="s">
        <v>100</v>
      </c>
      <c r="B38" s="100" t="s">
        <v>155</v>
      </c>
      <c r="C38" s="152">
        <v>147</v>
      </c>
      <c r="D38" s="83">
        <v>68</v>
      </c>
      <c r="E38" s="84">
        <v>34</v>
      </c>
      <c r="F38" s="83">
        <v>30</v>
      </c>
      <c r="G38" s="83">
        <v>15</v>
      </c>
    </row>
    <row r="39" spans="1:7" ht="50.25" customHeight="1">
      <c r="A39" s="95" t="s">
        <v>59</v>
      </c>
      <c r="B39" s="99" t="s">
        <v>102</v>
      </c>
      <c r="C39" s="85">
        <f>SUM(C40:C41)</f>
        <v>192</v>
      </c>
      <c r="D39" s="85">
        <f>SUM(D40:D41)</f>
        <v>99</v>
      </c>
      <c r="E39" s="117">
        <f>SUM(E40:E41)</f>
        <v>50</v>
      </c>
      <c r="F39" s="85">
        <f>SUM(F40:F41)</f>
        <v>29</v>
      </c>
      <c r="G39" s="85">
        <f>SUM(G40:G41)</f>
        <v>14</v>
      </c>
    </row>
    <row r="40" spans="1:7" ht="24.75">
      <c r="A40" s="94" t="s">
        <v>60</v>
      </c>
      <c r="B40" s="100" t="s">
        <v>103</v>
      </c>
      <c r="C40" s="106">
        <v>120</v>
      </c>
      <c r="D40" s="83">
        <v>59</v>
      </c>
      <c r="E40" s="84">
        <v>30</v>
      </c>
      <c r="F40" s="83">
        <v>21</v>
      </c>
      <c r="G40" s="83">
        <v>10</v>
      </c>
    </row>
    <row r="41" spans="1:7" ht="17.25" customHeight="1">
      <c r="A41" s="94" t="s">
        <v>104</v>
      </c>
      <c r="B41" s="100" t="s">
        <v>105</v>
      </c>
      <c r="C41" s="106">
        <v>72</v>
      </c>
      <c r="D41" s="83">
        <v>40</v>
      </c>
      <c r="E41" s="84">
        <v>20</v>
      </c>
      <c r="F41" s="83">
        <v>8</v>
      </c>
      <c r="G41" s="83">
        <v>4</v>
      </c>
    </row>
    <row r="42" spans="1:7" ht="24.75">
      <c r="A42" s="93" t="s">
        <v>106</v>
      </c>
      <c r="B42" s="99" t="s">
        <v>107</v>
      </c>
      <c r="C42" s="85">
        <f>SUM(C43:C44)</f>
        <v>192</v>
      </c>
      <c r="D42" s="85">
        <f>SUM(D43:D44)</f>
        <v>74</v>
      </c>
      <c r="E42" s="117">
        <f>SUM(E43:E44)</f>
        <v>37</v>
      </c>
      <c r="F42" s="85">
        <f>SUM(F43:F44)</f>
        <v>54</v>
      </c>
      <c r="G42" s="85">
        <f>SUM(G43:G44)</f>
        <v>27</v>
      </c>
    </row>
    <row r="43" spans="1:7" ht="24.75">
      <c r="A43" s="94" t="s">
        <v>108</v>
      </c>
      <c r="B43" s="100" t="s">
        <v>109</v>
      </c>
      <c r="C43" s="152">
        <v>144</v>
      </c>
      <c r="D43" s="84">
        <v>74</v>
      </c>
      <c r="E43" s="90">
        <v>37</v>
      </c>
      <c r="F43" s="84">
        <v>22</v>
      </c>
      <c r="G43" s="84">
        <v>11</v>
      </c>
    </row>
    <row r="44" spans="1:7" ht="24.75">
      <c r="A44" s="94" t="s">
        <v>175</v>
      </c>
      <c r="B44" s="100" t="s">
        <v>176</v>
      </c>
      <c r="C44" s="152">
        <v>48</v>
      </c>
      <c r="D44" s="84">
        <v>0</v>
      </c>
      <c r="E44" s="90">
        <v>0</v>
      </c>
      <c r="F44" s="84">
        <v>32</v>
      </c>
      <c r="G44" s="84">
        <v>16</v>
      </c>
    </row>
    <row r="45" spans="1:7" ht="48.75">
      <c r="A45" s="93" t="s">
        <v>110</v>
      </c>
      <c r="B45" s="99" t="s">
        <v>111</v>
      </c>
      <c r="C45" s="117">
        <v>228</v>
      </c>
      <c r="D45" s="117">
        <v>111</v>
      </c>
      <c r="E45" s="153">
        <v>55</v>
      </c>
      <c r="F45" s="117">
        <v>41</v>
      </c>
      <c r="G45" s="117">
        <v>21</v>
      </c>
    </row>
    <row r="46" spans="1:7" ht="24.75" customHeight="1">
      <c r="A46" s="272" t="s">
        <v>141</v>
      </c>
      <c r="B46" s="273"/>
      <c r="C46" s="85">
        <f>SUM(C20,C16,C9)</f>
        <v>4644</v>
      </c>
      <c r="D46" s="85">
        <f>SUM(D20,D16,D9)</f>
        <v>2160</v>
      </c>
      <c r="E46" s="117">
        <f>SUM(E20,E16,E9)</f>
        <v>1080</v>
      </c>
      <c r="F46" s="85">
        <f>SUM(F20,F16,F9)</f>
        <v>936</v>
      </c>
      <c r="G46" s="85">
        <f>SUM(G9,G16,G20)</f>
        <v>468</v>
      </c>
    </row>
  </sheetData>
  <sheetProtection/>
  <mergeCells count="8">
    <mergeCell ref="A46:B46"/>
    <mergeCell ref="A1:G1"/>
    <mergeCell ref="A2:A7"/>
    <mergeCell ref="B2:B7"/>
    <mergeCell ref="C2:C7"/>
    <mergeCell ref="D2:G3"/>
    <mergeCell ref="D4:E6"/>
    <mergeCell ref="F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28125" style="0" customWidth="1"/>
    <col min="2" max="2" width="40.00390625" style="0" customWidth="1"/>
  </cols>
  <sheetData>
    <row r="1" spans="1:9" ht="15">
      <c r="A1" s="287" t="s">
        <v>259</v>
      </c>
      <c r="B1" s="287"/>
      <c r="C1" s="287"/>
      <c r="D1" s="287"/>
      <c r="E1" s="287"/>
      <c r="F1" s="287"/>
      <c r="G1" s="287"/>
      <c r="H1" s="287"/>
      <c r="I1" s="288"/>
    </row>
    <row r="2" spans="1:9" ht="15">
      <c r="A2" s="289" t="s">
        <v>0</v>
      </c>
      <c r="B2" s="290" t="s">
        <v>1</v>
      </c>
      <c r="C2" s="291" t="s">
        <v>172</v>
      </c>
      <c r="D2" s="292" t="s">
        <v>6</v>
      </c>
      <c r="E2" s="293"/>
      <c r="F2" s="293"/>
      <c r="G2" s="293"/>
      <c r="H2" s="294"/>
      <c r="I2" s="295"/>
    </row>
    <row r="3" spans="1:9" ht="15">
      <c r="A3" s="289"/>
      <c r="B3" s="290"/>
      <c r="C3" s="291"/>
      <c r="D3" s="296" t="s">
        <v>7</v>
      </c>
      <c r="E3" s="296"/>
      <c r="F3" s="296" t="s">
        <v>8</v>
      </c>
      <c r="G3" s="296"/>
      <c r="H3" s="296" t="s">
        <v>9</v>
      </c>
      <c r="I3" s="296"/>
    </row>
    <row r="4" spans="1:9" ht="15">
      <c r="A4" s="289"/>
      <c r="B4" s="290"/>
      <c r="C4" s="291"/>
      <c r="D4" s="127" t="s">
        <v>15</v>
      </c>
      <c r="E4" s="128" t="s">
        <v>16</v>
      </c>
      <c r="F4" s="129" t="s">
        <v>122</v>
      </c>
      <c r="G4" s="130" t="s">
        <v>123</v>
      </c>
      <c r="H4" s="128" t="s">
        <v>124</v>
      </c>
      <c r="I4" s="131" t="s">
        <v>125</v>
      </c>
    </row>
    <row r="5" spans="1:9" ht="15">
      <c r="A5" s="289"/>
      <c r="B5" s="290"/>
      <c r="C5" s="291"/>
      <c r="D5" s="127" t="s">
        <v>112</v>
      </c>
      <c r="E5" s="128" t="s">
        <v>129</v>
      </c>
      <c r="F5" s="129" t="s">
        <v>130</v>
      </c>
      <c r="G5" s="130" t="s">
        <v>173</v>
      </c>
      <c r="H5" s="128" t="s">
        <v>112</v>
      </c>
      <c r="I5" s="131" t="s">
        <v>132</v>
      </c>
    </row>
    <row r="6" spans="1:9" ht="15">
      <c r="A6" s="289"/>
      <c r="B6" s="290"/>
      <c r="C6" s="291"/>
      <c r="D6" s="297" t="s">
        <v>17</v>
      </c>
      <c r="E6" s="285" t="s">
        <v>17</v>
      </c>
      <c r="F6" s="283" t="s">
        <v>17</v>
      </c>
      <c r="G6" s="284" t="s">
        <v>17</v>
      </c>
      <c r="H6" s="285" t="s">
        <v>17</v>
      </c>
      <c r="I6" s="286" t="s">
        <v>17</v>
      </c>
    </row>
    <row r="7" spans="1:9" ht="15">
      <c r="A7" s="289"/>
      <c r="B7" s="290"/>
      <c r="C7" s="291"/>
      <c r="D7" s="297"/>
      <c r="E7" s="285"/>
      <c r="F7" s="283"/>
      <c r="G7" s="284"/>
      <c r="H7" s="285"/>
      <c r="I7" s="286"/>
    </row>
    <row r="8" spans="1:9" ht="15">
      <c r="A8" s="74">
        <v>1</v>
      </c>
      <c r="B8" s="74">
        <v>2</v>
      </c>
      <c r="C8" s="75">
        <v>3</v>
      </c>
      <c r="D8" s="127">
        <v>4</v>
      </c>
      <c r="E8" s="128">
        <v>5</v>
      </c>
      <c r="F8" s="129">
        <v>6</v>
      </c>
      <c r="G8" s="130">
        <v>7</v>
      </c>
      <c r="H8" s="128">
        <v>8</v>
      </c>
      <c r="I8" s="131">
        <v>9</v>
      </c>
    </row>
    <row r="9" spans="1:9" ht="24">
      <c r="A9" s="132" t="s">
        <v>23</v>
      </c>
      <c r="B9" s="79" t="s">
        <v>24</v>
      </c>
      <c r="C9" s="138">
        <f>I1+SUM(C10:C15)</f>
        <v>302</v>
      </c>
      <c r="D9" s="113">
        <f aca="true" t="shared" si="0" ref="D9:I9">SUM(D10:D15)</f>
        <v>92</v>
      </c>
      <c r="E9" s="139">
        <f t="shared" si="0"/>
        <v>58</v>
      </c>
      <c r="F9" s="140">
        <f t="shared" si="0"/>
        <v>37</v>
      </c>
      <c r="G9" s="141">
        <f t="shared" si="0"/>
        <v>45</v>
      </c>
      <c r="H9" s="139">
        <f t="shared" si="0"/>
        <v>39</v>
      </c>
      <c r="I9" s="108">
        <f t="shared" si="0"/>
        <v>31</v>
      </c>
    </row>
    <row r="10" spans="1:9" ht="15">
      <c r="A10" s="9" t="s">
        <v>25</v>
      </c>
      <c r="B10" s="10" t="s">
        <v>26</v>
      </c>
      <c r="C10" s="20">
        <v>18</v>
      </c>
      <c r="D10" s="127">
        <v>18</v>
      </c>
      <c r="E10" s="128"/>
      <c r="F10" s="129"/>
      <c r="G10" s="130"/>
      <c r="H10" s="128"/>
      <c r="I10" s="131"/>
    </row>
    <row r="11" spans="1:9" ht="15">
      <c r="A11" s="9" t="s">
        <v>28</v>
      </c>
      <c r="B11" s="10" t="s">
        <v>30</v>
      </c>
      <c r="C11" s="20">
        <v>18</v>
      </c>
      <c r="D11" s="127">
        <v>18</v>
      </c>
      <c r="E11" s="128"/>
      <c r="F11" s="129"/>
      <c r="G11" s="130"/>
      <c r="H11" s="128"/>
      <c r="I11" s="131"/>
    </row>
    <row r="12" spans="1:9" ht="15">
      <c r="A12" s="9" t="s">
        <v>29</v>
      </c>
      <c r="B12" s="10" t="s">
        <v>32</v>
      </c>
      <c r="C12" s="20">
        <v>42</v>
      </c>
      <c r="D12" s="127">
        <v>7</v>
      </c>
      <c r="E12" s="128">
        <v>7</v>
      </c>
      <c r="F12" s="129">
        <v>7</v>
      </c>
      <c r="G12" s="130">
        <v>7</v>
      </c>
      <c r="H12" s="128">
        <v>7</v>
      </c>
      <c r="I12" s="131">
        <v>7</v>
      </c>
    </row>
    <row r="13" spans="1:9" ht="15">
      <c r="A13" s="9" t="s">
        <v>31</v>
      </c>
      <c r="B13" s="10" t="s">
        <v>85</v>
      </c>
      <c r="C13" s="20">
        <v>200</v>
      </c>
      <c r="D13" s="127">
        <v>32</v>
      </c>
      <c r="E13" s="128">
        <v>44</v>
      </c>
      <c r="F13" s="129">
        <v>30</v>
      </c>
      <c r="G13" s="130">
        <v>38</v>
      </c>
      <c r="H13" s="128">
        <v>32</v>
      </c>
      <c r="I13" s="131">
        <v>24</v>
      </c>
    </row>
    <row r="14" spans="1:9" ht="14.25" customHeight="1">
      <c r="A14" s="9" t="s">
        <v>86</v>
      </c>
      <c r="B14" s="10" t="s">
        <v>33</v>
      </c>
      <c r="C14" s="20">
        <v>14</v>
      </c>
      <c r="D14" s="127">
        <v>7</v>
      </c>
      <c r="E14" s="128">
        <v>7</v>
      </c>
      <c r="F14" s="129"/>
      <c r="G14" s="130"/>
      <c r="H14" s="128"/>
      <c r="I14" s="131"/>
    </row>
    <row r="15" spans="1:9" ht="12" customHeight="1">
      <c r="A15" s="9" t="s">
        <v>116</v>
      </c>
      <c r="B15" s="10" t="s">
        <v>34</v>
      </c>
      <c r="C15" s="20">
        <v>10</v>
      </c>
      <c r="D15" s="127">
        <v>10</v>
      </c>
      <c r="E15" s="128"/>
      <c r="F15" s="129"/>
      <c r="G15" s="130"/>
      <c r="H15" s="128"/>
      <c r="I15" s="131"/>
    </row>
    <row r="16" spans="1:9" ht="24">
      <c r="A16" s="133" t="s">
        <v>35</v>
      </c>
      <c r="B16" s="79" t="s">
        <v>36</v>
      </c>
      <c r="C16" s="138">
        <f>SUM(C17:C19)</f>
        <v>72</v>
      </c>
      <c r="D16" s="113">
        <f>SUM(D17:D19)</f>
        <v>72</v>
      </c>
      <c r="E16" s="139">
        <f>E17+E18</f>
        <v>0</v>
      </c>
      <c r="F16" s="140">
        <f>F17+F18</f>
        <v>0</v>
      </c>
      <c r="G16" s="141">
        <f>G17+G18</f>
        <v>0</v>
      </c>
      <c r="H16" s="139">
        <f>H17+H18</f>
        <v>0</v>
      </c>
      <c r="I16" s="108">
        <f>I17+I18</f>
        <v>0</v>
      </c>
    </row>
    <row r="17" spans="1:9" ht="15">
      <c r="A17" s="13" t="s">
        <v>37</v>
      </c>
      <c r="B17" s="12" t="s">
        <v>38</v>
      </c>
      <c r="C17" s="20">
        <v>32</v>
      </c>
      <c r="D17" s="127">
        <v>32</v>
      </c>
      <c r="E17" s="128"/>
      <c r="F17" s="129"/>
      <c r="G17" s="130"/>
      <c r="H17" s="128"/>
      <c r="I17" s="131"/>
    </row>
    <row r="18" spans="1:9" ht="16.5" customHeight="1">
      <c r="A18" s="13" t="s">
        <v>39</v>
      </c>
      <c r="B18" s="12" t="s">
        <v>88</v>
      </c>
      <c r="C18" s="20">
        <v>24</v>
      </c>
      <c r="D18" s="127">
        <v>24</v>
      </c>
      <c r="E18" s="128"/>
      <c r="F18" s="129"/>
      <c r="G18" s="130"/>
      <c r="H18" s="128"/>
      <c r="I18" s="131"/>
    </row>
    <row r="19" spans="1:9" ht="22.5" customHeight="1">
      <c r="A19" s="13" t="s">
        <v>87</v>
      </c>
      <c r="B19" s="12" t="s">
        <v>89</v>
      </c>
      <c r="C19" s="20">
        <v>16</v>
      </c>
      <c r="D19" s="127">
        <v>16</v>
      </c>
      <c r="E19" s="128"/>
      <c r="F19" s="129"/>
      <c r="G19" s="130"/>
      <c r="H19" s="128"/>
      <c r="I19" s="131"/>
    </row>
    <row r="20" spans="1:9" ht="15">
      <c r="A20" s="133" t="s">
        <v>40</v>
      </c>
      <c r="B20" s="79" t="s">
        <v>41</v>
      </c>
      <c r="C20" s="138">
        <f aca="true" t="shared" si="1" ref="C20:I20">SUM(C21,C30)</f>
        <v>1176</v>
      </c>
      <c r="D20" s="113">
        <f t="shared" si="1"/>
        <v>91</v>
      </c>
      <c r="E20" s="139">
        <f t="shared" si="1"/>
        <v>277</v>
      </c>
      <c r="F20" s="140">
        <f t="shared" si="1"/>
        <v>195</v>
      </c>
      <c r="G20" s="141">
        <f t="shared" si="1"/>
        <v>247</v>
      </c>
      <c r="H20" s="139">
        <f t="shared" si="1"/>
        <v>208</v>
      </c>
      <c r="I20" s="108">
        <f t="shared" si="1"/>
        <v>156</v>
      </c>
    </row>
    <row r="21" spans="1:9" ht="15">
      <c r="A21" s="133" t="s">
        <v>42</v>
      </c>
      <c r="B21" s="79" t="s">
        <v>43</v>
      </c>
      <c r="C21" s="138">
        <f aca="true" t="shared" si="2" ref="C21:I21">SUM(C22:C29)</f>
        <v>415</v>
      </c>
      <c r="D21" s="113">
        <f t="shared" si="2"/>
        <v>91</v>
      </c>
      <c r="E21" s="139">
        <f t="shared" si="2"/>
        <v>200</v>
      </c>
      <c r="F21" s="140">
        <f t="shared" si="2"/>
        <v>105</v>
      </c>
      <c r="G21" s="141">
        <f t="shared" si="2"/>
        <v>19</v>
      </c>
      <c r="H21" s="139">
        <f t="shared" si="2"/>
        <v>0</v>
      </c>
      <c r="I21" s="108">
        <f t="shared" si="2"/>
        <v>0</v>
      </c>
    </row>
    <row r="22" spans="1:9" ht="15">
      <c r="A22" s="13" t="s">
        <v>44</v>
      </c>
      <c r="B22" s="12" t="s">
        <v>90</v>
      </c>
      <c r="C22" s="20">
        <v>34</v>
      </c>
      <c r="D22" s="127"/>
      <c r="E22" s="128"/>
      <c r="F22" s="129">
        <v>15</v>
      </c>
      <c r="G22" s="130">
        <v>19</v>
      </c>
      <c r="H22" s="128"/>
      <c r="I22" s="131"/>
    </row>
    <row r="23" spans="1:9" ht="15">
      <c r="A23" s="13" t="s">
        <v>45</v>
      </c>
      <c r="B23" s="12" t="s">
        <v>91</v>
      </c>
      <c r="C23" s="20">
        <v>15</v>
      </c>
      <c r="D23" s="127"/>
      <c r="E23" s="128"/>
      <c r="F23" s="129">
        <v>15</v>
      </c>
      <c r="G23" s="130"/>
      <c r="H23" s="128"/>
      <c r="I23" s="131"/>
    </row>
    <row r="24" spans="1:9" ht="15">
      <c r="A24" s="13" t="s">
        <v>46</v>
      </c>
      <c r="B24" s="12" t="s">
        <v>115</v>
      </c>
      <c r="C24" s="20">
        <v>120</v>
      </c>
      <c r="D24" s="127">
        <v>20</v>
      </c>
      <c r="E24" s="128">
        <v>70</v>
      </c>
      <c r="F24" s="129">
        <v>30</v>
      </c>
      <c r="G24" s="130"/>
      <c r="H24" s="128"/>
      <c r="I24" s="131"/>
    </row>
    <row r="25" spans="1:9" ht="15.75" customHeight="1">
      <c r="A25" s="13" t="s">
        <v>47</v>
      </c>
      <c r="B25" s="12" t="s">
        <v>118</v>
      </c>
      <c r="C25" s="20">
        <v>115</v>
      </c>
      <c r="D25" s="127">
        <v>25</v>
      </c>
      <c r="E25" s="128">
        <v>60</v>
      </c>
      <c r="F25" s="129">
        <v>30</v>
      </c>
      <c r="G25" s="130"/>
      <c r="H25" s="128"/>
      <c r="I25" s="131"/>
    </row>
    <row r="26" spans="1:9" ht="15">
      <c r="A26" s="13" t="s">
        <v>48</v>
      </c>
      <c r="B26" s="12" t="s">
        <v>92</v>
      </c>
      <c r="C26" s="20">
        <v>44</v>
      </c>
      <c r="D26" s="127"/>
      <c r="E26" s="128">
        <v>44</v>
      </c>
      <c r="F26" s="129"/>
      <c r="G26" s="130"/>
      <c r="H26" s="128"/>
      <c r="I26" s="131"/>
    </row>
    <row r="27" spans="1:9" ht="18" customHeight="1">
      <c r="A27" s="11" t="s">
        <v>49</v>
      </c>
      <c r="B27" s="14" t="s">
        <v>93</v>
      </c>
      <c r="C27" s="20">
        <v>38</v>
      </c>
      <c r="D27" s="127">
        <v>12</v>
      </c>
      <c r="E27" s="128">
        <v>26</v>
      </c>
      <c r="F27" s="129"/>
      <c r="G27" s="130"/>
      <c r="H27" s="128"/>
      <c r="I27" s="131"/>
    </row>
    <row r="28" spans="1:9" ht="15" customHeight="1">
      <c r="A28" s="11" t="s">
        <v>94</v>
      </c>
      <c r="B28" s="14" t="s">
        <v>50</v>
      </c>
      <c r="C28" s="20">
        <v>34</v>
      </c>
      <c r="D28" s="127">
        <v>34</v>
      </c>
      <c r="E28" s="128"/>
      <c r="F28" s="129"/>
      <c r="G28" s="130"/>
      <c r="H28" s="128"/>
      <c r="I28" s="131"/>
    </row>
    <row r="29" spans="1:9" ht="18.75" customHeight="1">
      <c r="A29" s="13" t="s">
        <v>142</v>
      </c>
      <c r="B29" s="12" t="s">
        <v>114</v>
      </c>
      <c r="C29" s="20">
        <v>15</v>
      </c>
      <c r="D29" s="127"/>
      <c r="E29" s="128"/>
      <c r="F29" s="129">
        <v>15</v>
      </c>
      <c r="G29" s="130"/>
      <c r="H29" s="128"/>
      <c r="I29" s="131"/>
    </row>
    <row r="30" spans="1:9" ht="15">
      <c r="A30" s="134" t="s">
        <v>51</v>
      </c>
      <c r="B30" s="79" t="s">
        <v>52</v>
      </c>
      <c r="C30" s="138">
        <f aca="true" t="shared" si="3" ref="C30:I30">SUM(C31,C36,C39,C42,C45)</f>
        <v>761</v>
      </c>
      <c r="D30" s="113">
        <f t="shared" si="3"/>
        <v>0</v>
      </c>
      <c r="E30" s="139">
        <f t="shared" si="3"/>
        <v>77</v>
      </c>
      <c r="F30" s="140">
        <f t="shared" si="3"/>
        <v>90</v>
      </c>
      <c r="G30" s="141">
        <f t="shared" si="3"/>
        <v>228</v>
      </c>
      <c r="H30" s="139">
        <f t="shared" si="3"/>
        <v>208</v>
      </c>
      <c r="I30" s="108">
        <f t="shared" si="3"/>
        <v>156</v>
      </c>
    </row>
    <row r="31" spans="1:9" ht="46.5" customHeight="1">
      <c r="A31" s="135" t="s">
        <v>53</v>
      </c>
      <c r="B31" s="28" t="s">
        <v>95</v>
      </c>
      <c r="C31" s="120">
        <f>SUM(C32:C35)</f>
        <v>420</v>
      </c>
      <c r="D31" s="113">
        <v>0</v>
      </c>
      <c r="E31" s="139">
        <f>SUM(E32:E35)</f>
        <v>77</v>
      </c>
      <c r="F31" s="140">
        <f>SUM(F32:F35)</f>
        <v>60</v>
      </c>
      <c r="G31" s="141">
        <f>SUM(G32:G35)</f>
        <v>95</v>
      </c>
      <c r="H31" s="139">
        <f>SUM(H32:H35)</f>
        <v>80</v>
      </c>
      <c r="I31" s="108">
        <f>SUM(I32:I35)</f>
        <v>108</v>
      </c>
    </row>
    <row r="32" spans="1:9" ht="29.25" customHeight="1">
      <c r="A32" s="16" t="s">
        <v>54</v>
      </c>
      <c r="B32" s="10" t="s">
        <v>119</v>
      </c>
      <c r="C32" s="20">
        <v>192</v>
      </c>
      <c r="D32" s="127"/>
      <c r="E32" s="128">
        <v>44</v>
      </c>
      <c r="F32" s="129">
        <v>30</v>
      </c>
      <c r="G32" s="130">
        <v>38</v>
      </c>
      <c r="H32" s="128">
        <v>32</v>
      </c>
      <c r="I32" s="131">
        <v>48</v>
      </c>
    </row>
    <row r="33" spans="1:9" ht="18" customHeight="1">
      <c r="A33" s="16" t="s">
        <v>55</v>
      </c>
      <c r="B33" s="10" t="s">
        <v>96</v>
      </c>
      <c r="C33" s="20">
        <v>90</v>
      </c>
      <c r="D33" s="127"/>
      <c r="E33" s="128"/>
      <c r="F33" s="129">
        <v>15</v>
      </c>
      <c r="G33" s="130">
        <v>19</v>
      </c>
      <c r="H33" s="128">
        <v>32</v>
      </c>
      <c r="I33" s="131">
        <v>24</v>
      </c>
    </row>
    <row r="34" spans="1:9" ht="23.25" customHeight="1">
      <c r="A34" s="16" t="s">
        <v>97</v>
      </c>
      <c r="B34" s="10" t="s">
        <v>98</v>
      </c>
      <c r="C34" s="20">
        <v>19</v>
      </c>
      <c r="D34" s="127"/>
      <c r="E34" s="128"/>
      <c r="F34" s="129"/>
      <c r="G34" s="130">
        <v>19</v>
      </c>
      <c r="H34" s="128"/>
      <c r="I34" s="131"/>
    </row>
    <row r="35" spans="1:9" ht="17.25" customHeight="1">
      <c r="A35" s="16" t="s">
        <v>117</v>
      </c>
      <c r="B35" s="10" t="s">
        <v>120</v>
      </c>
      <c r="C35" s="20">
        <v>119</v>
      </c>
      <c r="D35" s="127"/>
      <c r="E35" s="128">
        <v>33</v>
      </c>
      <c r="F35" s="129">
        <v>15</v>
      </c>
      <c r="G35" s="130">
        <v>19</v>
      </c>
      <c r="H35" s="128">
        <v>16</v>
      </c>
      <c r="I35" s="131">
        <v>36</v>
      </c>
    </row>
    <row r="36" spans="1:9" ht="39" customHeight="1">
      <c r="A36" s="136" t="s">
        <v>57</v>
      </c>
      <c r="B36" s="28" t="s">
        <v>253</v>
      </c>
      <c r="C36" s="120">
        <f aca="true" t="shared" si="4" ref="C36:I36">SUM(C37:C38)</f>
        <v>135</v>
      </c>
      <c r="D36" s="113">
        <f t="shared" si="4"/>
        <v>0</v>
      </c>
      <c r="E36" s="139">
        <f t="shared" si="4"/>
        <v>0</v>
      </c>
      <c r="F36" s="140">
        <f t="shared" si="4"/>
        <v>30</v>
      </c>
      <c r="G36" s="141">
        <f t="shared" si="4"/>
        <v>57</v>
      </c>
      <c r="H36" s="139">
        <f t="shared" si="4"/>
        <v>48</v>
      </c>
      <c r="I36" s="108">
        <f t="shared" si="4"/>
        <v>0</v>
      </c>
    </row>
    <row r="37" spans="1:9" ht="27.75" customHeight="1">
      <c r="A37" s="16" t="s">
        <v>58</v>
      </c>
      <c r="B37" s="10" t="s">
        <v>99</v>
      </c>
      <c r="C37" s="20">
        <v>86</v>
      </c>
      <c r="D37" s="154"/>
      <c r="E37" s="128"/>
      <c r="F37" s="129"/>
      <c r="G37" s="130">
        <v>38</v>
      </c>
      <c r="H37" s="128">
        <v>48</v>
      </c>
      <c r="I37" s="155"/>
    </row>
    <row r="38" spans="1:9" ht="25.5" customHeight="1">
      <c r="A38" s="16" t="s">
        <v>100</v>
      </c>
      <c r="B38" s="10" t="s">
        <v>101</v>
      </c>
      <c r="C38" s="20">
        <v>49</v>
      </c>
      <c r="D38" s="154"/>
      <c r="E38" s="128"/>
      <c r="F38" s="129">
        <v>30</v>
      </c>
      <c r="G38" s="130">
        <v>19</v>
      </c>
      <c r="H38" s="128"/>
      <c r="I38" s="155"/>
    </row>
    <row r="39" spans="1:9" ht="42" customHeight="1">
      <c r="A39" s="136" t="s">
        <v>59</v>
      </c>
      <c r="B39" s="28" t="s">
        <v>102</v>
      </c>
      <c r="C39" s="120">
        <f aca="true" t="shared" si="5" ref="C39:I39">SUM(C40:C41)</f>
        <v>78</v>
      </c>
      <c r="D39" s="113">
        <f t="shared" si="5"/>
        <v>0</v>
      </c>
      <c r="E39" s="139">
        <f t="shared" si="5"/>
        <v>0</v>
      </c>
      <c r="F39" s="140">
        <f t="shared" si="5"/>
        <v>0</v>
      </c>
      <c r="G39" s="141">
        <f t="shared" si="5"/>
        <v>0</v>
      </c>
      <c r="H39" s="139">
        <f t="shared" si="5"/>
        <v>16</v>
      </c>
      <c r="I39" s="131">
        <f t="shared" si="5"/>
        <v>48</v>
      </c>
    </row>
    <row r="40" spans="1:9" ht="15" customHeight="1">
      <c r="A40" s="16" t="s">
        <v>60</v>
      </c>
      <c r="B40" s="10" t="s">
        <v>103</v>
      </c>
      <c r="C40" s="20">
        <v>40</v>
      </c>
      <c r="D40" s="127"/>
      <c r="E40" s="128"/>
      <c r="F40" s="129"/>
      <c r="G40" s="130"/>
      <c r="H40" s="128">
        <v>16</v>
      </c>
      <c r="I40" s="131">
        <v>24</v>
      </c>
    </row>
    <row r="41" spans="1:9" ht="17.25" customHeight="1">
      <c r="A41" s="16" t="s">
        <v>104</v>
      </c>
      <c r="B41" s="10" t="s">
        <v>105</v>
      </c>
      <c r="C41" s="20">
        <v>38</v>
      </c>
      <c r="D41" s="127"/>
      <c r="E41" s="128"/>
      <c r="F41" s="129"/>
      <c r="G41" s="130"/>
      <c r="H41" s="128"/>
      <c r="I41" s="131">
        <v>24</v>
      </c>
    </row>
    <row r="42" spans="1:9" ht="15.75" customHeight="1">
      <c r="A42" s="136" t="s">
        <v>106</v>
      </c>
      <c r="B42" s="28" t="s">
        <v>107</v>
      </c>
      <c r="C42" s="120">
        <f aca="true" t="shared" si="6" ref="C42:I42">SUM(C43:C44)</f>
        <v>64</v>
      </c>
      <c r="D42" s="113">
        <f t="shared" si="6"/>
        <v>0</v>
      </c>
      <c r="E42" s="139">
        <f t="shared" si="6"/>
        <v>0</v>
      </c>
      <c r="F42" s="140">
        <f t="shared" si="6"/>
        <v>0</v>
      </c>
      <c r="G42" s="141">
        <f t="shared" si="6"/>
        <v>0</v>
      </c>
      <c r="H42" s="139">
        <f t="shared" si="6"/>
        <v>64</v>
      </c>
      <c r="I42" s="131">
        <f t="shared" si="6"/>
        <v>0</v>
      </c>
    </row>
    <row r="43" spans="1:9" ht="18.75" customHeight="1">
      <c r="A43" s="16" t="s">
        <v>108</v>
      </c>
      <c r="B43" s="10" t="s">
        <v>109</v>
      </c>
      <c r="C43" s="20">
        <v>48</v>
      </c>
      <c r="D43" s="127"/>
      <c r="E43" s="128"/>
      <c r="F43" s="129"/>
      <c r="G43" s="130"/>
      <c r="H43" s="128">
        <v>48</v>
      </c>
      <c r="I43" s="131"/>
    </row>
    <row r="44" spans="1:9" ht="16.5" customHeight="1">
      <c r="A44" s="16" t="s">
        <v>181</v>
      </c>
      <c r="B44" s="10" t="s">
        <v>176</v>
      </c>
      <c r="C44" s="20">
        <v>16</v>
      </c>
      <c r="D44" s="127"/>
      <c r="E44" s="128"/>
      <c r="F44" s="129"/>
      <c r="G44" s="130"/>
      <c r="H44" s="128">
        <v>16</v>
      </c>
      <c r="I44" s="131"/>
    </row>
    <row r="45" spans="1:9" ht="29.25" customHeight="1">
      <c r="A45" s="136" t="s">
        <v>110</v>
      </c>
      <c r="B45" s="28" t="s">
        <v>111</v>
      </c>
      <c r="C45" s="32">
        <v>64</v>
      </c>
      <c r="D45" s="113">
        <f>SUM(D46:D46)</f>
        <v>0</v>
      </c>
      <c r="E45" s="139">
        <f>SUM(E46:E46)</f>
        <v>0</v>
      </c>
      <c r="F45" s="140">
        <f>SUM(F46:F46)</f>
        <v>0</v>
      </c>
      <c r="G45" s="141">
        <v>76</v>
      </c>
      <c r="H45" s="139">
        <v>0</v>
      </c>
      <c r="I45" s="108">
        <v>0</v>
      </c>
    </row>
    <row r="46" spans="1:9" ht="15">
      <c r="A46" s="135"/>
      <c r="B46" s="80"/>
      <c r="C46" s="126"/>
      <c r="D46" s="127"/>
      <c r="E46" s="128"/>
      <c r="F46" s="129"/>
      <c r="G46" s="130"/>
      <c r="H46" s="128"/>
      <c r="I46" s="131"/>
    </row>
    <row r="47" spans="1:9" ht="24">
      <c r="A47" s="134"/>
      <c r="B47" s="137" t="s">
        <v>174</v>
      </c>
      <c r="C47" s="138">
        <f>SUM(C9,C16,C20)</f>
        <v>1550</v>
      </c>
      <c r="D47" s="113">
        <f aca="true" t="shared" si="7" ref="D47:I47">SUM(D20,D16,D9)</f>
        <v>255</v>
      </c>
      <c r="E47" s="139">
        <f t="shared" si="7"/>
        <v>335</v>
      </c>
      <c r="F47" s="140">
        <f t="shared" si="7"/>
        <v>232</v>
      </c>
      <c r="G47" s="141">
        <f t="shared" si="7"/>
        <v>292</v>
      </c>
      <c r="H47" s="139">
        <f t="shared" si="7"/>
        <v>247</v>
      </c>
      <c r="I47" s="108">
        <f t="shared" si="7"/>
        <v>187</v>
      </c>
    </row>
    <row r="48" spans="1:9" ht="15">
      <c r="A48" s="156"/>
      <c r="B48" s="157" t="s">
        <v>182</v>
      </c>
      <c r="C48" s="157"/>
      <c r="D48" s="166">
        <v>15.9</v>
      </c>
      <c r="E48" s="166">
        <v>15.2</v>
      </c>
      <c r="F48" s="166">
        <v>15.4</v>
      </c>
      <c r="G48" s="166">
        <v>15.3</v>
      </c>
      <c r="H48" s="166">
        <v>15.4</v>
      </c>
      <c r="I48" s="166">
        <v>15.5</v>
      </c>
    </row>
  </sheetData>
  <sheetProtection/>
  <mergeCells count="14">
    <mergeCell ref="F3:G3"/>
    <mergeCell ref="H3:I3"/>
    <mergeCell ref="D6:D7"/>
    <mergeCell ref="E6:E7"/>
    <mergeCell ref="F6:F7"/>
    <mergeCell ref="G6:G7"/>
    <mergeCell ref="H6:H7"/>
    <mergeCell ref="I6:I7"/>
    <mergeCell ref="A1:I1"/>
    <mergeCell ref="A2:A7"/>
    <mergeCell ref="B2:B7"/>
    <mergeCell ref="C2:C7"/>
    <mergeCell ref="D2:I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8" zoomScaleNormal="98" zoomScalePageLayoutView="0" workbookViewId="0" topLeftCell="A13">
      <selection activeCell="D16" sqref="D16"/>
    </sheetView>
  </sheetViews>
  <sheetFormatPr defaultColWidth="9.140625" defaultRowHeight="15"/>
  <cols>
    <col min="1" max="1" width="18.140625" style="0" customWidth="1"/>
    <col min="2" max="2" width="21.421875" style="0" customWidth="1"/>
    <col min="3" max="3" width="23.00390625" style="0" customWidth="1"/>
    <col min="4" max="4" width="20.57421875" style="0" customWidth="1"/>
    <col min="5" max="5" width="17.8515625" style="0" customWidth="1"/>
    <col min="8" max="8" width="19.57421875" style="0" customWidth="1"/>
  </cols>
  <sheetData>
    <row r="1" spans="1:14" ht="15">
      <c r="A1" s="366" t="s">
        <v>260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8" ht="89.25">
      <c r="A2" s="158" t="s">
        <v>183</v>
      </c>
      <c r="B2" s="159" t="s">
        <v>184</v>
      </c>
      <c r="C2" s="158" t="s">
        <v>198</v>
      </c>
      <c r="D2" s="159" t="s">
        <v>185</v>
      </c>
      <c r="E2" s="158" t="s">
        <v>186</v>
      </c>
      <c r="F2" s="158" t="s">
        <v>187</v>
      </c>
      <c r="G2" s="158" t="s">
        <v>188</v>
      </c>
      <c r="H2" s="158" t="s">
        <v>189</v>
      </c>
    </row>
    <row r="3" spans="1:8" ht="30">
      <c r="A3" s="345" t="s">
        <v>190</v>
      </c>
      <c r="B3" s="367" t="s">
        <v>214</v>
      </c>
      <c r="C3" s="367" t="s">
        <v>213</v>
      </c>
      <c r="D3" s="170" t="s">
        <v>203</v>
      </c>
      <c r="E3" s="348"/>
      <c r="F3" s="318">
        <v>6</v>
      </c>
      <c r="G3" s="318">
        <v>1</v>
      </c>
      <c r="H3" s="321" t="s">
        <v>191</v>
      </c>
    </row>
    <row r="4" spans="1:8" ht="33" customHeight="1">
      <c r="A4" s="346"/>
      <c r="B4" s="368"/>
      <c r="C4" s="368"/>
      <c r="D4" s="170" t="s">
        <v>247</v>
      </c>
      <c r="E4" s="349"/>
      <c r="F4" s="319"/>
      <c r="G4" s="319"/>
      <c r="H4" s="322"/>
    </row>
    <row r="5" spans="1:8" ht="75.75" customHeight="1">
      <c r="A5" s="347"/>
      <c r="B5" s="171" t="s">
        <v>216</v>
      </c>
      <c r="C5" s="171" t="s">
        <v>224</v>
      </c>
      <c r="D5" s="170" t="s">
        <v>215</v>
      </c>
      <c r="E5" s="350"/>
      <c r="F5" s="320"/>
      <c r="G5" s="320"/>
      <c r="H5" s="323"/>
    </row>
    <row r="6" spans="1:8" ht="44.25" customHeight="1">
      <c r="A6" s="324" t="s">
        <v>192</v>
      </c>
      <c r="B6" s="172" t="s">
        <v>204</v>
      </c>
      <c r="C6" s="172" t="s">
        <v>219</v>
      </c>
      <c r="D6" s="172" t="s">
        <v>223</v>
      </c>
      <c r="E6" s="358"/>
      <c r="F6" s="333">
        <v>4</v>
      </c>
      <c r="G6" s="333">
        <v>0.6</v>
      </c>
      <c r="H6" s="330" t="s">
        <v>191</v>
      </c>
    </row>
    <row r="7" spans="1:8" ht="44.25" customHeight="1">
      <c r="A7" s="325"/>
      <c r="B7" s="172" t="s">
        <v>208</v>
      </c>
      <c r="C7" s="327" t="s">
        <v>220</v>
      </c>
      <c r="D7" s="327" t="s">
        <v>222</v>
      </c>
      <c r="E7" s="359"/>
      <c r="F7" s="334"/>
      <c r="G7" s="334"/>
      <c r="H7" s="331"/>
    </row>
    <row r="8" spans="1:8" ht="45">
      <c r="A8" s="325"/>
      <c r="B8" s="172" t="s">
        <v>212</v>
      </c>
      <c r="C8" s="328"/>
      <c r="D8" s="328"/>
      <c r="E8" s="173"/>
      <c r="F8" s="334"/>
      <c r="G8" s="334"/>
      <c r="H8" s="331"/>
    </row>
    <row r="9" spans="1:8" ht="114.75" customHeight="1">
      <c r="A9" s="325"/>
      <c r="B9" s="172" t="s">
        <v>226</v>
      </c>
      <c r="C9" s="328"/>
      <c r="D9" s="328"/>
      <c r="E9" s="173"/>
      <c r="F9" s="334"/>
      <c r="G9" s="334"/>
      <c r="H9" s="331"/>
    </row>
    <row r="10" spans="1:8" ht="68.25" customHeight="1">
      <c r="A10" s="326"/>
      <c r="B10" s="172" t="s">
        <v>232</v>
      </c>
      <c r="C10" s="329"/>
      <c r="D10" s="329"/>
      <c r="E10" s="174"/>
      <c r="F10" s="162"/>
      <c r="G10" s="335"/>
      <c r="H10" s="332"/>
    </row>
    <row r="11" spans="1:8" ht="48.75" customHeight="1">
      <c r="A11" s="336" t="s">
        <v>193</v>
      </c>
      <c r="B11" s="339" t="s">
        <v>237</v>
      </c>
      <c r="C11" s="175" t="s">
        <v>225</v>
      </c>
      <c r="D11" s="175" t="s">
        <v>218</v>
      </c>
      <c r="E11" s="342"/>
      <c r="F11" s="161">
        <v>6</v>
      </c>
      <c r="G11" s="372">
        <v>1</v>
      </c>
      <c r="H11" s="375" t="s">
        <v>191</v>
      </c>
    </row>
    <row r="12" spans="1:8" ht="60" customHeight="1">
      <c r="A12" s="337"/>
      <c r="B12" s="340"/>
      <c r="C12" s="339" t="s">
        <v>227</v>
      </c>
      <c r="D12" s="175" t="s">
        <v>248</v>
      </c>
      <c r="E12" s="343"/>
      <c r="F12" s="163"/>
      <c r="G12" s="373"/>
      <c r="H12" s="376"/>
    </row>
    <row r="13" spans="1:8" ht="60">
      <c r="A13" s="338"/>
      <c r="B13" s="341"/>
      <c r="C13" s="341"/>
      <c r="D13" s="175" t="s">
        <v>221</v>
      </c>
      <c r="E13" s="344"/>
      <c r="F13" s="164"/>
      <c r="G13" s="374"/>
      <c r="H13" s="377"/>
    </row>
    <row r="14" spans="1:8" ht="95.25" customHeight="1">
      <c r="A14" s="298" t="s">
        <v>194</v>
      </c>
      <c r="B14" s="176" t="s">
        <v>205</v>
      </c>
      <c r="C14" s="177" t="s">
        <v>249</v>
      </c>
      <c r="D14" s="177" t="s">
        <v>217</v>
      </c>
      <c r="E14" s="301" t="s">
        <v>250</v>
      </c>
      <c r="F14" s="304">
        <v>8</v>
      </c>
      <c r="G14" s="304">
        <v>1.3</v>
      </c>
      <c r="H14" s="307" t="s">
        <v>191</v>
      </c>
    </row>
    <row r="15" spans="1:8" ht="84" customHeight="1">
      <c r="A15" s="299"/>
      <c r="B15" s="176" t="s">
        <v>209</v>
      </c>
      <c r="C15" s="177" t="s">
        <v>233</v>
      </c>
      <c r="D15" s="177" t="s">
        <v>238</v>
      </c>
      <c r="E15" s="302"/>
      <c r="F15" s="305"/>
      <c r="G15" s="305"/>
      <c r="H15" s="308"/>
    </row>
    <row r="16" spans="1:8" ht="123" customHeight="1">
      <c r="A16" s="300"/>
      <c r="B16" s="176" t="s">
        <v>235</v>
      </c>
      <c r="C16" s="176" t="s">
        <v>251</v>
      </c>
      <c r="D16" s="176" t="s">
        <v>245</v>
      </c>
      <c r="E16" s="303"/>
      <c r="F16" s="306"/>
      <c r="G16" s="306"/>
      <c r="H16" s="309"/>
    </row>
    <row r="17" spans="1:8" ht="112.5" customHeight="1">
      <c r="A17" s="378" t="s">
        <v>195</v>
      </c>
      <c r="B17" s="178" t="s">
        <v>206</v>
      </c>
      <c r="C17" s="179" t="s">
        <v>230</v>
      </c>
      <c r="D17" s="178" t="s">
        <v>254</v>
      </c>
      <c r="E17" s="352"/>
      <c r="F17" s="355">
        <v>4</v>
      </c>
      <c r="G17" s="355">
        <v>0.6</v>
      </c>
      <c r="H17" s="369" t="s">
        <v>191</v>
      </c>
    </row>
    <row r="18" spans="1:8" ht="81" customHeight="1">
      <c r="A18" s="379"/>
      <c r="B18" s="178" t="s">
        <v>210</v>
      </c>
      <c r="C18" s="179" t="s">
        <v>236</v>
      </c>
      <c r="D18" s="351" t="s">
        <v>244</v>
      </c>
      <c r="E18" s="353"/>
      <c r="F18" s="356"/>
      <c r="G18" s="356"/>
      <c r="H18" s="370"/>
    </row>
    <row r="19" spans="1:8" ht="96" customHeight="1">
      <c r="A19" s="379"/>
      <c r="B19" s="316"/>
      <c r="C19" s="179" t="s">
        <v>241</v>
      </c>
      <c r="D19" s="316"/>
      <c r="E19" s="353"/>
      <c r="F19" s="356"/>
      <c r="G19" s="356"/>
      <c r="H19" s="370"/>
    </row>
    <row r="20" spans="1:8" ht="105">
      <c r="A20" s="380"/>
      <c r="B20" s="317"/>
      <c r="C20" s="180" t="s">
        <v>246</v>
      </c>
      <c r="D20" s="317"/>
      <c r="E20" s="354"/>
      <c r="F20" s="357"/>
      <c r="G20" s="357"/>
      <c r="H20" s="371"/>
    </row>
    <row r="21" spans="1:8" ht="45" customHeight="1">
      <c r="A21" s="310" t="s">
        <v>196</v>
      </c>
      <c r="B21" s="313"/>
      <c r="C21" s="181" t="s">
        <v>211</v>
      </c>
      <c r="D21" s="181" t="s">
        <v>207</v>
      </c>
      <c r="E21" s="313"/>
      <c r="F21" s="310">
        <v>3</v>
      </c>
      <c r="G21" s="310">
        <v>0.5</v>
      </c>
      <c r="H21" s="165" t="s">
        <v>197</v>
      </c>
    </row>
    <row r="22" spans="1:8" ht="172.5" customHeight="1">
      <c r="A22" s="311"/>
      <c r="B22" s="314"/>
      <c r="C22" s="182" t="s">
        <v>231</v>
      </c>
      <c r="D22" s="181" t="s">
        <v>242</v>
      </c>
      <c r="E22" s="314"/>
      <c r="F22" s="311"/>
      <c r="G22" s="311"/>
      <c r="H22" s="160" t="s">
        <v>191</v>
      </c>
    </row>
    <row r="23" spans="1:8" ht="101.25" customHeight="1">
      <c r="A23" s="311"/>
      <c r="B23" s="314"/>
      <c r="C23" s="182" t="s">
        <v>229</v>
      </c>
      <c r="D23" s="360" t="s">
        <v>243</v>
      </c>
      <c r="E23" s="314"/>
      <c r="F23" s="311"/>
      <c r="G23" s="311"/>
      <c r="H23" s="363" t="s">
        <v>199</v>
      </c>
    </row>
    <row r="24" spans="1:8" ht="69.75" customHeight="1">
      <c r="A24" s="311"/>
      <c r="B24" s="314"/>
      <c r="C24" s="181" t="s">
        <v>234</v>
      </c>
      <c r="D24" s="361"/>
      <c r="E24" s="314"/>
      <c r="F24" s="311"/>
      <c r="G24" s="311"/>
      <c r="H24" s="364"/>
    </row>
    <row r="25" spans="1:8" ht="111" customHeight="1">
      <c r="A25" s="311"/>
      <c r="B25" s="314"/>
      <c r="C25" s="182" t="s">
        <v>240</v>
      </c>
      <c r="D25" s="361"/>
      <c r="E25" s="314"/>
      <c r="F25" s="311"/>
      <c r="G25" s="311"/>
      <c r="H25" s="364"/>
    </row>
    <row r="26" spans="1:8" ht="120">
      <c r="A26" s="312"/>
      <c r="B26" s="315"/>
      <c r="C26" s="183" t="s">
        <v>239</v>
      </c>
      <c r="D26" s="362"/>
      <c r="E26" s="315"/>
      <c r="F26" s="312"/>
      <c r="G26" s="312"/>
      <c r="H26" s="365"/>
    </row>
  </sheetData>
  <sheetProtection/>
  <mergeCells count="40">
    <mergeCell ref="D23:D26"/>
    <mergeCell ref="H23:H26"/>
    <mergeCell ref="F21:F26"/>
    <mergeCell ref="A1:N1"/>
    <mergeCell ref="B3:B4"/>
    <mergeCell ref="C3:C4"/>
    <mergeCell ref="H17:H20"/>
    <mergeCell ref="G11:G13"/>
    <mergeCell ref="H11:H13"/>
    <mergeCell ref="A17:A20"/>
    <mergeCell ref="D18:D20"/>
    <mergeCell ref="E17:E20"/>
    <mergeCell ref="F17:F20"/>
    <mergeCell ref="G17:G20"/>
    <mergeCell ref="F6:F9"/>
    <mergeCell ref="E6:E7"/>
    <mergeCell ref="A11:A13"/>
    <mergeCell ref="B11:B13"/>
    <mergeCell ref="C12:C13"/>
    <mergeCell ref="E11:E13"/>
    <mergeCell ref="A3:A5"/>
    <mergeCell ref="E3:E5"/>
    <mergeCell ref="F3:F5"/>
    <mergeCell ref="G3:G5"/>
    <mergeCell ref="H3:H5"/>
    <mergeCell ref="A6:A10"/>
    <mergeCell ref="C7:C10"/>
    <mergeCell ref="D7:D10"/>
    <mergeCell ref="H6:H10"/>
    <mergeCell ref="G6:G10"/>
    <mergeCell ref="A14:A16"/>
    <mergeCell ref="E14:E16"/>
    <mergeCell ref="F14:F16"/>
    <mergeCell ref="G14:G16"/>
    <mergeCell ref="H14:H16"/>
    <mergeCell ref="A21:A26"/>
    <mergeCell ref="B21:B26"/>
    <mergeCell ref="E21:E26"/>
    <mergeCell ref="G21:G26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pdo2</dc:creator>
  <cp:keywords/>
  <dc:description/>
  <cp:lastModifiedBy>Office_2016_1</cp:lastModifiedBy>
  <cp:lastPrinted>2018-02-05T02:34:48Z</cp:lastPrinted>
  <dcterms:created xsi:type="dcterms:W3CDTF">2011-06-23T08:03:54Z</dcterms:created>
  <dcterms:modified xsi:type="dcterms:W3CDTF">2019-07-12T03:59:26Z</dcterms:modified>
  <cp:category/>
  <cp:version/>
  <cp:contentType/>
  <cp:contentStatus/>
</cp:coreProperties>
</file>