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240" activeTab="3"/>
  </bookViews>
  <sheets>
    <sheet name="Учебный план очная форма" sheetId="1" r:id="rId1"/>
    <sheet name="График СРС" sheetId="2" r:id="rId2"/>
    <sheet name="Вариативная часть ОПОП" sheetId="3" r:id="rId3"/>
    <sheet name="Промежуточная аттестация " sheetId="4" r:id="rId4"/>
  </sheets>
  <definedNames/>
  <calcPr fullCalcOnLoad="1"/>
</workbook>
</file>

<file path=xl/sharedStrings.xml><?xml version="1.0" encoding="utf-8"?>
<sst xmlns="http://schemas.openxmlformats.org/spreadsheetml/2006/main" count="576" uniqueCount="288">
  <si>
    <t>Всего</t>
  </si>
  <si>
    <t>Индекс</t>
  </si>
  <si>
    <t>Распределение по семестрам</t>
  </si>
  <si>
    <t>Экзамены</t>
  </si>
  <si>
    <t>Курсовые проекты (работы)</t>
  </si>
  <si>
    <t>Зачёты</t>
  </si>
  <si>
    <t>ОГСЭ.00</t>
  </si>
  <si>
    <t>ОГСЭ.01</t>
  </si>
  <si>
    <t>ОГСЭ.02</t>
  </si>
  <si>
    <t>ОГСЭ.03</t>
  </si>
  <si>
    <t>ОГСЭ.04</t>
  </si>
  <si>
    <t>ЕН.00</t>
  </si>
  <si>
    <t>ЕН.01</t>
  </si>
  <si>
    <t>ЕН.02</t>
  </si>
  <si>
    <t>Основы философии</t>
  </si>
  <si>
    <t>Иностранный язык</t>
  </si>
  <si>
    <t>Математические и общие естественнонаучные дисциплины</t>
  </si>
  <si>
    <t>Математика</t>
  </si>
  <si>
    <t>Психология</t>
  </si>
  <si>
    <t>Правовое обеспечение профессиональной деятельности</t>
  </si>
  <si>
    <t>Безопасность жизнедеятельности</t>
  </si>
  <si>
    <t>Максимальная учебная нагрузка студентов</t>
  </si>
  <si>
    <t>Самостоятельная учебная нагрузка студента</t>
  </si>
  <si>
    <t>Обязательные учебные занятия</t>
  </si>
  <si>
    <t>в том числе</t>
  </si>
  <si>
    <t>Распределение по курсам и семестрам</t>
  </si>
  <si>
    <t>1 курс</t>
  </si>
  <si>
    <t>2 курс</t>
  </si>
  <si>
    <t>1 сем</t>
  </si>
  <si>
    <t>2 сем</t>
  </si>
  <si>
    <t>16нед</t>
  </si>
  <si>
    <t>лаб. и практ. занятия</t>
  </si>
  <si>
    <t>Промежуточная аттестация</t>
  </si>
  <si>
    <t>Защита выпускной квалификационной работы</t>
  </si>
  <si>
    <t>История</t>
  </si>
  <si>
    <t>Общий гуманитарный и социально-экономический цикл</t>
  </si>
  <si>
    <t>Наименование дисциплины, междисциплинарного курса</t>
  </si>
  <si>
    <t>Информатика и информационно-коммуникационные технологии в профессиональной деятельности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</si>
  <si>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</si>
  <si>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</si>
  <si>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</si>
  <si>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</si>
  <si>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</si>
  <si>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ОП.02</t>
  </si>
  <si>
    <t>ОП.03</t>
  </si>
  <si>
    <t>ОП.04</t>
  </si>
  <si>
    <t>ОП.05</t>
  </si>
  <si>
    <t>Профессиональные модули</t>
  </si>
  <si>
    <t>ПМ.00</t>
  </si>
  <si>
    <t>МДК.01.01</t>
  </si>
  <si>
    <t>МДК.03.01</t>
  </si>
  <si>
    <t xml:space="preserve">Учебная практика </t>
  </si>
  <si>
    <t>ПДП.00</t>
  </si>
  <si>
    <t>ПА.00</t>
  </si>
  <si>
    <t>ГИА.00</t>
  </si>
  <si>
    <t>Государственная (итоговая) аттестация</t>
  </si>
  <si>
    <t>ГИА.01</t>
  </si>
  <si>
    <t>ГИА.02</t>
  </si>
  <si>
    <t>Подготовка выпускной квалификационной работы</t>
  </si>
  <si>
    <t>6 нед.</t>
  </si>
  <si>
    <t>4 нед.</t>
  </si>
  <si>
    <t>2 нед.</t>
  </si>
  <si>
    <t>Психология общения</t>
  </si>
  <si>
    <t>ОГСЭ.05</t>
  </si>
  <si>
    <t>МДК.02.01</t>
  </si>
  <si>
    <t>5 нед.</t>
  </si>
  <si>
    <t>теоретич</t>
  </si>
  <si>
    <t>3 курс</t>
  </si>
  <si>
    <t>2к</t>
  </si>
  <si>
    <t>всего</t>
  </si>
  <si>
    <t xml:space="preserve">в том числе </t>
  </si>
  <si>
    <t>4 нед</t>
  </si>
  <si>
    <t>5 нед</t>
  </si>
  <si>
    <t>6 нед</t>
  </si>
  <si>
    <t>2 нед</t>
  </si>
  <si>
    <t>ФГОС СПО</t>
  </si>
  <si>
    <t>Фактически</t>
  </si>
  <si>
    <t>Возрастная анатомия, физиология и гигиена</t>
  </si>
  <si>
    <t>Медико-биологические и социальные основы здоровья</t>
  </si>
  <si>
    <t>МДК.01.02</t>
  </si>
  <si>
    <t>Теоретические и методические основы физического воспитания и развития детей раннего и дошкольного возраста</t>
  </si>
  <si>
    <t>МДК.01.03</t>
  </si>
  <si>
    <t>Практикум по совершенствованию двигательных умений и навыков</t>
  </si>
  <si>
    <t>МДК.02.02</t>
  </si>
  <si>
    <t>МДК.02.03</t>
  </si>
  <si>
    <t>МДК.02.04</t>
  </si>
  <si>
    <t>Практикум по художественной обработке материалов и изобразительному искусству</t>
  </si>
  <si>
    <t>МДК.02.05</t>
  </si>
  <si>
    <t>МДК.02.06</t>
  </si>
  <si>
    <t>Психолого-педагогические основы организации общения детей дошкольного возраста</t>
  </si>
  <si>
    <t>МДК.03.02</t>
  </si>
  <si>
    <t>МДК.03.03</t>
  </si>
  <si>
    <t>МДК.03.04</t>
  </si>
  <si>
    <t>МДК.04.01</t>
  </si>
  <si>
    <t>Теоретические и методические основы взаимодействия воспитателя с родителями и сотрудниками дошкольного образовательного учреждения</t>
  </si>
  <si>
    <t>ПМ.01</t>
  </si>
  <si>
    <t>ПМ.02</t>
  </si>
  <si>
    <t>ПМ.03</t>
  </si>
  <si>
    <t>ПМ.04</t>
  </si>
  <si>
    <t>Взаимодействие с родителями и сотрудниками образовательного учреждения</t>
  </si>
  <si>
    <t>Основы коррекционной педагогики и коррекционной психологии</t>
  </si>
  <si>
    <t>Медико-биологические основы обучения и воспитания детей с ограниченными возможностями  здоровья</t>
  </si>
  <si>
    <t>ОП.06</t>
  </si>
  <si>
    <t>ОП.07</t>
  </si>
  <si>
    <t>Организация мероприятий, направленных на укрепление здоровья и физическое развитие детей с ограниченными возможностями здоровья и с сохранным развитием</t>
  </si>
  <si>
    <t>Обучение и организация различных видов деятельности и общения детей с сохранным развитием</t>
  </si>
  <si>
    <t>Теоретические основы  и методика музыкального воспитания с практикумом</t>
  </si>
  <si>
    <t>Теоретические основы и методика развития речи у детей</t>
  </si>
  <si>
    <t>Теоретические основы  и методика математического развития дошкольников</t>
  </si>
  <si>
    <t>МДК.02.07</t>
  </si>
  <si>
    <t>Детская литература с практикумом по выразительному чтению</t>
  </si>
  <si>
    <t>Обучение и организация различных видов деятельности и общения детей с ограниченными возможностями здоровья</t>
  </si>
  <si>
    <t>Методика организации различных видов деятельности, общения и обучения детей с нарушениями интеллекта</t>
  </si>
  <si>
    <t>Методика организации различных видов деятельности, общения и обучения детей с задержкой психического развития и недостатками речевого развития</t>
  </si>
  <si>
    <t>Методика организации различных  видов деятельности , общения и обучения детей с недостатками слухового и зрительного восприятия</t>
  </si>
  <si>
    <t>МДК.03.05</t>
  </si>
  <si>
    <t>ПМ.05</t>
  </si>
  <si>
    <t>МДК.05.01</t>
  </si>
  <si>
    <t>Методическое обеспечение образовательного процесса</t>
  </si>
  <si>
    <t xml:space="preserve">Теоретические  и прикладные аспекты методической работы воспитателя детей дошкольного возраста с отклонениями в развития и с сохранным развитием </t>
  </si>
  <si>
    <t>3д</t>
  </si>
  <si>
    <t xml:space="preserve">Культура речи с практикумом по современному русскому языку </t>
  </si>
  <si>
    <t>Мировая художественная культура</t>
  </si>
  <si>
    <t>3 сем</t>
  </si>
  <si>
    <t>4 сем</t>
  </si>
  <si>
    <t>5 сем</t>
  </si>
  <si>
    <t>6 сем</t>
  </si>
  <si>
    <t>2д</t>
  </si>
  <si>
    <t>ОП.08*</t>
  </si>
  <si>
    <t>История специального образования в России</t>
  </si>
  <si>
    <t>Теоретические и методические основы организации различных видов деятельности детей раннего и дошкольного возраста</t>
  </si>
  <si>
    <t>Менеджмент</t>
  </si>
  <si>
    <t>МДК.02.08*</t>
  </si>
  <si>
    <t>Теоретические основы и методика экологического образования дошкольников</t>
  </si>
  <si>
    <t>МДК. 02.09*</t>
  </si>
  <si>
    <t>Методика обучения грамоте дошкольников</t>
  </si>
  <si>
    <t>МДК.03.06 *</t>
  </si>
  <si>
    <t>МДК.03.07*</t>
  </si>
  <si>
    <t>Основы дактилологии</t>
  </si>
  <si>
    <t xml:space="preserve">Теоретические основы содержания дошкольного образования </t>
  </si>
  <si>
    <t>Методика организации различных видов деятельности, общения и обучения детей с нарушениями функций опорно-двигательного аппарата</t>
  </si>
  <si>
    <t>Основы общей и дошкольной педагогики</t>
  </si>
  <si>
    <t>6д</t>
  </si>
  <si>
    <t>ОП.09*</t>
  </si>
  <si>
    <t>ОП.10*</t>
  </si>
  <si>
    <t>МДК. 02.10*</t>
  </si>
  <si>
    <t>22 нед</t>
  </si>
  <si>
    <t>15 нед</t>
  </si>
  <si>
    <t>19 нед.</t>
  </si>
  <si>
    <t>3к</t>
  </si>
  <si>
    <t>5д</t>
  </si>
  <si>
    <t>4д</t>
  </si>
  <si>
    <t>Методика организации различных видов деятельности, общения и обучения детей с недостатками эмоционально-личностных отношений и поведения</t>
  </si>
  <si>
    <t xml:space="preserve">Основы логопедии с практикумом по коррекционной ритмике </t>
  </si>
  <si>
    <t>16 нед</t>
  </si>
  <si>
    <t>12 нед.</t>
  </si>
  <si>
    <t>курсовая работа</t>
  </si>
  <si>
    <t>УП.01</t>
  </si>
  <si>
    <t>ПП.01</t>
  </si>
  <si>
    <t xml:space="preserve">Производственная практика (по профилю специальности) </t>
  </si>
  <si>
    <t>УП.02</t>
  </si>
  <si>
    <t>ПП.02</t>
  </si>
  <si>
    <t>УП.03</t>
  </si>
  <si>
    <t>ПП.03</t>
  </si>
  <si>
    <t>УП.04</t>
  </si>
  <si>
    <t>ПП.04</t>
  </si>
  <si>
    <t>УП.05</t>
  </si>
  <si>
    <t>ПП.05</t>
  </si>
  <si>
    <r>
      <rPr>
        <b/>
        <sz val="9"/>
        <rFont val="Times New Roman"/>
        <family val="1"/>
      </rPr>
      <t xml:space="preserve">Консультации </t>
    </r>
    <r>
      <rPr>
        <sz val="9"/>
        <rFont val="Times New Roman"/>
        <family val="1"/>
      </rPr>
      <t>на учебную группу по 4 час. на одного обучающегося на каждый учебный год  (всего 100 час.)</t>
    </r>
  </si>
  <si>
    <t xml:space="preserve">ВСЕГО </t>
  </si>
  <si>
    <t>часов на дисциплины  и МДК</t>
  </si>
  <si>
    <t>Государственная итоговая  аттестация</t>
  </si>
  <si>
    <t xml:space="preserve">часов учебной практики </t>
  </si>
  <si>
    <t>часов производственной практики</t>
  </si>
  <si>
    <t xml:space="preserve">экзаменов </t>
  </si>
  <si>
    <t>дифференцированных зачетов</t>
  </si>
  <si>
    <t>зачетов</t>
  </si>
  <si>
    <t xml:space="preserve">недельной  нагрузки  студента </t>
  </si>
  <si>
    <t>2, 4,5д</t>
  </si>
  <si>
    <t>Самостоятельная учебная нагрузка студента по учебному плану</t>
  </si>
  <si>
    <t>Всего часов СРС обязательной и вариативной части  по циклам ОПОП</t>
  </si>
  <si>
    <t>Основы робототехники и лего-конструирования с детьми дошкольного возраста</t>
  </si>
  <si>
    <t>1,2,3,4,5, 6д</t>
  </si>
  <si>
    <t xml:space="preserve">Всего часов   обучения по циклам ОПОП включая  в том числе: </t>
  </si>
  <si>
    <t xml:space="preserve">Всего часов  теоретического обучения по циклам ОПОП  из них: </t>
  </si>
  <si>
    <t>Обязательная часть циклов ОПОП</t>
  </si>
  <si>
    <t>Вариативная часть циклов ОПОП</t>
  </si>
  <si>
    <t>Производственная практика (по профилю специальности)</t>
  </si>
  <si>
    <t>23 нед.</t>
  </si>
  <si>
    <t>5дк</t>
  </si>
  <si>
    <t>Практикум по современным образовательным технологиям</t>
  </si>
  <si>
    <t>МДК.05.02*</t>
  </si>
  <si>
    <t>6дк</t>
  </si>
  <si>
    <t xml:space="preserve">№ семестра </t>
  </si>
  <si>
    <t>Зачеты</t>
  </si>
  <si>
    <t>Диференцированные  зачеты</t>
  </si>
  <si>
    <t xml:space="preserve">Экзамены </t>
  </si>
  <si>
    <t>Курсовая работа</t>
  </si>
  <si>
    <t xml:space="preserve">Количество дней на промежуточную аттестацию </t>
  </si>
  <si>
    <t>Объем в неделях</t>
  </si>
  <si>
    <t>Срок проведения</t>
  </si>
  <si>
    <t>1 семестр</t>
  </si>
  <si>
    <t>экзаменационная сессия</t>
  </si>
  <si>
    <t xml:space="preserve">2 семестр </t>
  </si>
  <si>
    <t>3 семестр</t>
  </si>
  <si>
    <t>3 неделя октября</t>
  </si>
  <si>
    <t>4 семестр</t>
  </si>
  <si>
    <t>4 неделя  апреля</t>
  </si>
  <si>
    <t>5 семестр</t>
  </si>
  <si>
    <t>6 семестр</t>
  </si>
  <si>
    <t xml:space="preserve">3 неделя марта </t>
  </si>
  <si>
    <t>4 неделя  марта</t>
  </si>
  <si>
    <t>Физкультура</t>
  </si>
  <si>
    <t>Недельная нагрузка</t>
  </si>
  <si>
    <t>Максимальная учебная нагрузка</t>
  </si>
  <si>
    <t>Распеределение часов  обязательной и вариативной части  циклов ОПОП</t>
  </si>
  <si>
    <t>Обязательная часть  циклов ОПОП</t>
  </si>
  <si>
    <t>Вариативная  часть  циклов ОПОП</t>
  </si>
  <si>
    <t>аудиторная учебная нагрузка</t>
  </si>
  <si>
    <t xml:space="preserve"> самостоятельная учебная нагрузка</t>
  </si>
  <si>
    <t>самостоятельная  учебная нагрузка</t>
  </si>
  <si>
    <t>Всего часов обучения обязательной и вариативной части  циклов ОПОП</t>
  </si>
  <si>
    <t>ОГСЭ.01 Основы философии (68 час.)</t>
  </si>
  <si>
    <t>ОГСЭ.03 История( 68 час.)</t>
  </si>
  <si>
    <t>ОГСЭ.02. Психология общения ( 64 час.)</t>
  </si>
  <si>
    <t>ОГСЭ.04. Иностранный язык(92  час.)</t>
  </si>
  <si>
    <t>ОГСЭ.04. Иностранный язык (84  час.)</t>
  </si>
  <si>
    <t>ОГСЭ.04. Иностранный язык(40 час.)</t>
  </si>
  <si>
    <t>ОГСЭ.05. Физкультура (64  час.)</t>
  </si>
  <si>
    <t>ОГСЭ.05. Физкультура  ( 88 час.)</t>
  </si>
  <si>
    <t>ОГСЭ.05. Физкультура  ( 60 час.)</t>
  </si>
  <si>
    <t>ОГСЭ.05. Физкультура  ( 76 час.)</t>
  </si>
  <si>
    <t>ОГСЭ.05. Физкультура  ( 64 час.)</t>
  </si>
  <si>
    <t>ОГСЭ.05. Физкультура ( 48 час.)</t>
  </si>
  <si>
    <t>ОГСЭ.06.*Культура речи с практикумом по современному русскому языку (68  час.)</t>
  </si>
  <si>
    <t>ОГСЭ.07*Мировая художественная культура (42  час.)</t>
  </si>
  <si>
    <t>ЕН.01. Математика    (81 час.)</t>
  </si>
  <si>
    <t>ЕН.02. Информатика и информационно-коммуникационные технологии в профессиональной деятельности( 114 час.)</t>
  </si>
  <si>
    <t>ОП.01.Основы общей и дошкольной педагогики , ОП.02. Психология (комплексный) ( 288 час.)</t>
  </si>
  <si>
    <t>ОП.01.Основы общей и дошкольной педагогики , ОП.02. Психология (комплексный) (132 час.)</t>
  </si>
  <si>
    <t>ОП.04. Основы коррекционной педагогики и коррекционной психологии, ОП.05 Медико-биологические основы обучения и воспитания детей с ограниченными возможностями  здоровья (комплексный) ( 175 час.)</t>
  </si>
  <si>
    <t>ОП.06.Правовое обеспечение профессиональной деятельности( 72 час.)</t>
  </si>
  <si>
    <t>ОП.07. Безопасность жизнедеятельности       (105час.)</t>
  </si>
  <si>
    <t>ОП.08* История специального образования в России  (66  час.)</t>
  </si>
  <si>
    <t>ОП.09.* Теоретические основы содержания дошкольного образования  ( 67 час.)</t>
  </si>
  <si>
    <t>ОП.10.* Менеджмент     ( 72 час.)</t>
  </si>
  <si>
    <t>МДК.01.01. Медико-биологические и социальные основы здоровья( 132 час.)</t>
  </si>
  <si>
    <t>МДК.01.02. Теоретические и методические основы физического воспитания и развития детей раннего и дошкольного возраста   ( 99 час.)</t>
  </si>
  <si>
    <t>МДК.01.02.Теоретические и методические основы физического воспитания и развития детей раннего и дошкольного возраста МДК.01.03.Практикум по совершенствованию двигательных умений и навыков (комплексный) ( 78 час.)</t>
  </si>
  <si>
    <t>МДК.02.01. Психолого-педагогические основы организации общения детей дошкольного возраста (57 час.)</t>
  </si>
  <si>
    <t>МДК.02.02. Теоретические и методические основы организации различных видов деятельности детей раннего и дошкольного возраста             (142 час.)</t>
  </si>
  <si>
    <t>МДК.02.03 Практикум по художественной обработке материалов и изобразительному искусству( 66 час.)</t>
  </si>
  <si>
    <t>МДК.02.04. Теоретические основы  и методика музыкального воспитания с практикумом (143 час.)</t>
  </si>
  <si>
    <t>МДК.02.05. Теоретические основы и методика развития речи у детей ( 90 час.)</t>
  </si>
  <si>
    <t>МДК.02.04. Теоретические основы  и методика математического развития дошкольников (102  час.)</t>
  </si>
  <si>
    <t>МДК.02.09.*.Методика обучения грамоте детей дошкольного возраста   ( 57 час.)</t>
  </si>
  <si>
    <t>МДК.02.11.*Основы робототехники и лего-конструирования с детьми дошкольного возраста ( 68 час.)</t>
  </si>
  <si>
    <t>МДК.03.01. Методика организации различных видов деятельности, общения и обучения детей с нарушениями интеллекта (72  час.)</t>
  </si>
  <si>
    <t>МДК.03.02. Методика организации различных видов деятельности, общения и обучения детей с задержкой психического развития и недостатками речевого развития, МДК.03.06.* Основы логопедии с практикумом по коррекционной ритмике, МДК.03.07.* Основы дактилологии (комплексный) (350  час.)</t>
  </si>
  <si>
    <t>МДК.03.03.Методика организации различных  видов деятельности , общения и обучения детей с недостатками слухового и зрительного восприятия ( 138 час.)</t>
  </si>
  <si>
    <t>МДК.03.04.Методика организации различных видов деятельности, общения и обучения детей с нарушениями функций опорно-двигательного аппарата ( 120 час.)</t>
  </si>
  <si>
    <t>МДК.03.05. Методика организации различных видов деятельности, общения и обучения детей с недостатками эмоционально-личностных отношений и поведения (120  час.)</t>
  </si>
  <si>
    <t>МДК.04.01. Теоретические и методические основы взаимодействия воспитателя с родителями и сотрудниками дошкольного образовательного учреждения        УП.04 Учебная практика, ПП.04 Производственная практика (по профилю специальности) (комлексный) ( 86 / 20час.)</t>
  </si>
  <si>
    <t>УП.01 Учебная практика, ПП.01 Производственная практика (по профилю специальности)  ( 166 час.)</t>
  </si>
  <si>
    <t>ПМ.01. Организация мероприятий, направленных на укрепление здоровья и физическое развитие детей с ограниченными возможностями здоровья и с сохранным развитием   (475  час.)</t>
  </si>
  <si>
    <t>МДК.02.08.*Теоретические основы и методика экологического образования дошкольников  ( 57 час.)</t>
  </si>
  <si>
    <t>ПМ.04. Взаимодействие с родителями и сотрудниками образовательного учреждения (106  час.)</t>
  </si>
  <si>
    <t>УП.02 Учебная практика, ПП.02 Производственная практика (по профилю специальности)  ( 363 час.)</t>
  </si>
  <si>
    <t>ПМ.02.Обучение и организация различных видов деятельности и общения детей с сохранным развитием   (1281 час.)</t>
  </si>
  <si>
    <t>УП.03 Учебная практика, ПП.03Производственная практика (по профилю специальности);  УП.05 Учебная практика, ПП.05 Производственная практика (по профилю специальности) (комплексный) (248/31 час.)</t>
  </si>
  <si>
    <t>ПМ.03. Обучение и организация различных видов деятельности и общения детей с ограниченными возможностями здоровья( 1048 час.)</t>
  </si>
  <si>
    <t>ПМ.05. Методическое обеспечение образовательного процесса ( 301 час.)</t>
  </si>
  <si>
    <t>ОП.03. Возрастная анатомия, физиология и гигиена (99  час.)</t>
  </si>
  <si>
    <t xml:space="preserve">1неделя октября </t>
  </si>
  <si>
    <t>1.1 Подготовка   ВКР с 18 мая   по  14 июня   ( 4 нед.)</t>
  </si>
  <si>
    <t>1.2 Защита  ВКР    с 15 июня по 28 июня  (2 нед.)</t>
  </si>
  <si>
    <t>5. Рабочий учебный план по специальности 44.02.04 Специальное дошкольное образование 2019-2022</t>
  </si>
  <si>
    <t>7. График самостоятельной работы студентов по специальности 44.02.04  Специальное дошкольное образование 2019-2022</t>
  </si>
  <si>
    <t>7. Соотношение обязательной и вариативной частей по циклам ОПОП 2019-2022</t>
  </si>
  <si>
    <t>8. Объем времени на промежуточную аттестацию 44.02.03. Специальное дошкольное образование  ОПОП 2019-2022</t>
  </si>
  <si>
    <t xml:space="preserve">Музыка с практикумом </t>
  </si>
  <si>
    <t>ОГСЭ.08*</t>
  </si>
  <si>
    <t>ОГСЭ.07*</t>
  </si>
  <si>
    <t>ОГСЭ.06*</t>
  </si>
  <si>
    <t>ОГСЭ.08.*Музыка с практикумом( 120 час.)</t>
  </si>
  <si>
    <t>МДК.02.07. Детская литература с практикумом по выразительному чтению ( 80 час.)</t>
  </si>
  <si>
    <t xml:space="preserve">МДК.05.01.Теоретические  и прикладные аспекты методической работы воспитателя детей дошкольного возраста с отклонениями в развития и с сохранным развитием   (132  час.) </t>
  </si>
  <si>
    <t>МДК.05.02* Практикум по современным образовательным технологиям ( 138 час.)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</si>
</sst>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ddd&quot;,&quot;\ d\ mmmm\ yyyy\ &quot;г.&quot;"/>
  </numFmts>
  <fonts count="52">
    <font>
      <sz val="10"/>
      <name val="Arial Cyr"/>
      <family val="0"/>
    </font>
    <font>
      <b/>
      <sz val="8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vertical="center" textRotation="90"/>
    </xf>
    <xf numFmtId="0" fontId="3" fillId="0" borderId="10" xfId="0" applyFont="1" applyBorder="1" applyAlignment="1">
      <alignment textRotation="90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justify" vertical="top"/>
    </xf>
    <xf numFmtId="0" fontId="5" fillId="34" borderId="12" xfId="0" applyFont="1" applyFill="1" applyBorder="1" applyAlignment="1">
      <alignment/>
    </xf>
    <xf numFmtId="0" fontId="2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justify" vertical="center"/>
    </xf>
    <xf numFmtId="0" fontId="6" fillId="33" borderId="10" xfId="0" applyFont="1" applyFill="1" applyBorder="1" applyAlignment="1">
      <alignment horizontal="justify" vertical="center"/>
    </xf>
    <xf numFmtId="0" fontId="5" fillId="0" borderId="10" xfId="0" applyFont="1" applyBorder="1" applyAlignment="1">
      <alignment horizontal="left"/>
    </xf>
    <xf numFmtId="0" fontId="6" fillId="0" borderId="12" xfId="0" applyFont="1" applyBorder="1" applyAlignment="1">
      <alignment horizontal="justify" vertical="top"/>
    </xf>
    <xf numFmtId="0" fontId="5" fillId="33" borderId="10" xfId="0" applyFont="1" applyFill="1" applyBorder="1" applyAlignment="1">
      <alignment horizontal="justify" vertical="top"/>
    </xf>
    <xf numFmtId="0" fontId="5" fillId="0" borderId="10" xfId="0" applyFont="1" applyBorder="1" applyAlignment="1">
      <alignment horizontal="justify" vertical="top"/>
    </xf>
    <xf numFmtId="0" fontId="5" fillId="0" borderId="13" xfId="0" applyFont="1" applyBorder="1" applyAlignment="1">
      <alignment horizontal="justify" vertical="top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center" textRotation="90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5" fillId="34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6" fillId="33" borderId="11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0" fontId="6" fillId="37" borderId="10" xfId="0" applyFont="1" applyFill="1" applyBorder="1" applyAlignment="1">
      <alignment/>
    </xf>
    <xf numFmtId="0" fontId="6" fillId="38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5" fillId="37" borderId="10" xfId="0" applyFont="1" applyFill="1" applyBorder="1" applyAlignment="1">
      <alignment/>
    </xf>
    <xf numFmtId="0" fontId="5" fillId="38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6" fillId="34" borderId="10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wrapText="1"/>
    </xf>
    <xf numFmtId="0" fontId="5" fillId="39" borderId="10" xfId="0" applyFont="1" applyFill="1" applyBorder="1" applyAlignment="1">
      <alignment/>
    </xf>
    <xf numFmtId="0" fontId="6" fillId="39" borderId="10" xfId="0" applyFont="1" applyFill="1" applyBorder="1" applyAlignment="1">
      <alignment/>
    </xf>
    <xf numFmtId="0" fontId="9" fillId="0" borderId="0" xfId="0" applyFont="1" applyAlignment="1">
      <alignment/>
    </xf>
    <xf numFmtId="0" fontId="50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50" fillId="35" borderId="10" xfId="0" applyFont="1" applyFill="1" applyBorder="1" applyAlignment="1">
      <alignment/>
    </xf>
    <xf numFmtId="0" fontId="50" fillId="36" borderId="10" xfId="0" applyFont="1" applyFill="1" applyBorder="1" applyAlignment="1">
      <alignment/>
    </xf>
    <xf numFmtId="0" fontId="50" fillId="39" borderId="10" xfId="0" applyFont="1" applyFill="1" applyBorder="1" applyAlignment="1">
      <alignment/>
    </xf>
    <xf numFmtId="0" fontId="50" fillId="37" borderId="10" xfId="0" applyFont="1" applyFill="1" applyBorder="1" applyAlignment="1">
      <alignment/>
    </xf>
    <xf numFmtId="0" fontId="50" fillId="38" borderId="10" xfId="0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6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6" fillId="0" borderId="10" xfId="0" applyFont="1" applyBorder="1" applyAlignment="1">
      <alignment horizontal="left" vertical="center"/>
    </xf>
    <xf numFmtId="0" fontId="6" fillId="10" borderId="10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50" fillId="10" borderId="10" xfId="0" applyFont="1" applyFill="1" applyBorder="1" applyAlignment="1">
      <alignment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5" fillId="35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5" fillId="40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/>
    </xf>
    <xf numFmtId="0" fontId="5" fillId="38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left" vertical="top" wrapText="1"/>
    </xf>
    <xf numFmtId="0" fontId="6" fillId="40" borderId="10" xfId="0" applyFont="1" applyFill="1" applyBorder="1" applyAlignment="1">
      <alignment/>
    </xf>
    <xf numFmtId="0" fontId="5" fillId="40" borderId="10" xfId="0" applyFont="1" applyFill="1" applyBorder="1" applyAlignment="1">
      <alignment/>
    </xf>
    <xf numFmtId="0" fontId="11" fillId="33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horizontal="left"/>
    </xf>
    <xf numFmtId="0" fontId="5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justify" vertical="center"/>
    </xf>
    <xf numFmtId="0" fontId="6" fillId="0" borderId="12" xfId="0" applyFont="1" applyFill="1" applyBorder="1" applyAlignment="1">
      <alignment horizontal="left"/>
    </xf>
    <xf numFmtId="0" fontId="6" fillId="0" borderId="13" xfId="0" applyFont="1" applyFill="1" applyBorder="1" applyAlignment="1">
      <alignment/>
    </xf>
    <xf numFmtId="0" fontId="6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/>
    </xf>
    <xf numFmtId="0" fontId="5" fillId="0" borderId="12" xfId="0" applyFont="1" applyFill="1" applyBorder="1" applyAlignment="1">
      <alignment horizontal="center"/>
    </xf>
    <xf numFmtId="0" fontId="5" fillId="19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0" fillId="41" borderId="10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vertical="top" wrapText="1"/>
    </xf>
    <xf numFmtId="0" fontId="0" fillId="2" borderId="0" xfId="0" applyFont="1" applyFill="1" applyAlignment="1">
      <alignment vertical="top" wrapText="1"/>
    </xf>
    <xf numFmtId="0" fontId="0" fillId="3" borderId="10" xfId="0" applyFont="1" applyFill="1" applyBorder="1" applyAlignment="1">
      <alignment horizontal="left" vertical="top" wrapText="1"/>
    </xf>
    <xf numFmtId="0" fontId="0" fillId="3" borderId="20" xfId="0" applyFont="1" applyFill="1" applyBorder="1" applyAlignment="1">
      <alignment horizontal="left" vertical="top" wrapText="1"/>
    </xf>
    <xf numFmtId="0" fontId="0" fillId="4" borderId="10" xfId="0" applyFont="1" applyFill="1" applyBorder="1" applyAlignment="1">
      <alignment horizontal="left" vertical="top" wrapText="1"/>
    </xf>
    <xf numFmtId="0" fontId="0" fillId="4" borderId="10" xfId="0" applyFont="1" applyFill="1" applyBorder="1" applyAlignment="1">
      <alignment horizontal="left" vertical="top"/>
    </xf>
    <xf numFmtId="0" fontId="0" fillId="5" borderId="10" xfId="0" applyFont="1" applyFill="1" applyBorder="1" applyAlignment="1">
      <alignment horizontal="left" vertical="top" wrapText="1"/>
    </xf>
    <xf numFmtId="0" fontId="0" fillId="7" borderId="12" xfId="0" applyFont="1" applyFill="1" applyBorder="1" applyAlignment="1">
      <alignment vertical="top"/>
    </xf>
    <xf numFmtId="0" fontId="0" fillId="7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" fillId="33" borderId="1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0" fillId="7" borderId="20" xfId="0" applyFont="1" applyFill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top"/>
    </xf>
    <xf numFmtId="0" fontId="5" fillId="0" borderId="10" xfId="0" applyFont="1" applyBorder="1" applyAlignment="1">
      <alignment vertical="top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2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22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textRotation="90"/>
    </xf>
    <xf numFmtId="0" fontId="3" fillId="0" borderId="20" xfId="0" applyFont="1" applyBorder="1" applyAlignment="1">
      <alignment horizontal="center" textRotation="90"/>
    </xf>
    <xf numFmtId="0" fontId="3" fillId="0" borderId="13" xfId="0" applyFont="1" applyBorder="1" applyAlignment="1">
      <alignment horizontal="center" textRotation="90"/>
    </xf>
    <xf numFmtId="0" fontId="3" fillId="0" borderId="12" xfId="0" applyFont="1" applyBorder="1" applyAlignment="1">
      <alignment horizontal="center" textRotation="90" wrapText="1"/>
    </xf>
    <xf numFmtId="0" fontId="3" fillId="0" borderId="20" xfId="0" applyFont="1" applyBorder="1" applyAlignment="1">
      <alignment horizontal="center" textRotation="90" wrapText="1"/>
    </xf>
    <xf numFmtId="0" fontId="3" fillId="0" borderId="13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12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6" fillId="0" borderId="12" xfId="0" applyFont="1" applyBorder="1" applyAlignment="1">
      <alignment vertical="center" textRotation="90"/>
    </xf>
    <xf numFmtId="0" fontId="6" fillId="0" borderId="20" xfId="0" applyFont="1" applyBorder="1" applyAlignment="1">
      <alignment vertical="center" textRotation="90"/>
    </xf>
    <xf numFmtId="0" fontId="6" fillId="0" borderId="13" xfId="0" applyFont="1" applyBorder="1" applyAlignment="1">
      <alignment vertical="center" textRotation="90"/>
    </xf>
    <xf numFmtId="0" fontId="6" fillId="0" borderId="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textRotation="90"/>
    </xf>
    <xf numFmtId="0" fontId="5" fillId="0" borderId="24" xfId="0" applyFont="1" applyBorder="1" applyAlignment="1">
      <alignment horizontal="center" textRotation="90"/>
    </xf>
    <xf numFmtId="0" fontId="5" fillId="0" borderId="22" xfId="0" applyFont="1" applyBorder="1" applyAlignment="1">
      <alignment horizontal="center" textRotation="90"/>
    </xf>
    <xf numFmtId="0" fontId="5" fillId="0" borderId="23" xfId="0" applyFont="1" applyBorder="1" applyAlignment="1">
      <alignment horizontal="center" textRotation="90"/>
    </xf>
    <xf numFmtId="0" fontId="5" fillId="0" borderId="18" xfId="0" applyFont="1" applyBorder="1" applyAlignment="1">
      <alignment horizontal="center" textRotation="90"/>
    </xf>
    <xf numFmtId="0" fontId="5" fillId="0" borderId="15" xfId="0" applyFont="1" applyBorder="1" applyAlignment="1">
      <alignment horizontal="center" textRotation="90"/>
    </xf>
    <xf numFmtId="0" fontId="3" fillId="0" borderId="21" xfId="0" applyFont="1" applyBorder="1" applyAlignment="1">
      <alignment horizontal="center" textRotation="90"/>
    </xf>
    <xf numFmtId="0" fontId="0" fillId="0" borderId="24" xfId="0" applyBorder="1" applyAlignment="1">
      <alignment horizontal="center" textRotation="90"/>
    </xf>
    <xf numFmtId="0" fontId="0" fillId="0" borderId="22" xfId="0" applyBorder="1" applyAlignment="1">
      <alignment horizontal="center" textRotation="90"/>
    </xf>
    <xf numFmtId="0" fontId="0" fillId="0" borderId="23" xfId="0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0" fillId="0" borderId="15" xfId="0" applyBorder="1" applyAlignment="1">
      <alignment horizontal="center" textRotation="90"/>
    </xf>
    <xf numFmtId="0" fontId="3" fillId="0" borderId="10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5" fillId="40" borderId="10" xfId="0" applyFont="1" applyFill="1" applyBorder="1" applyAlignment="1">
      <alignment horizontal="center" textRotation="90"/>
    </xf>
    <xf numFmtId="0" fontId="5" fillId="37" borderId="10" xfId="0" applyFont="1" applyFill="1" applyBorder="1" applyAlignment="1">
      <alignment horizontal="center" textRotation="90"/>
    </xf>
    <xf numFmtId="0" fontId="5" fillId="36" borderId="10" xfId="0" applyFont="1" applyFill="1" applyBorder="1" applyAlignment="1">
      <alignment horizontal="center" textRotation="90"/>
    </xf>
    <xf numFmtId="0" fontId="5" fillId="38" borderId="10" xfId="0" applyFont="1" applyFill="1" applyBorder="1" applyAlignment="1">
      <alignment horizontal="center" textRotation="90"/>
    </xf>
    <xf numFmtId="0" fontId="0" fillId="0" borderId="19" xfId="0" applyBorder="1" applyAlignment="1">
      <alignment wrapText="1"/>
    </xf>
    <xf numFmtId="0" fontId="0" fillId="0" borderId="15" xfId="0" applyBorder="1" applyAlignment="1">
      <alignment wrapText="1"/>
    </xf>
    <xf numFmtId="0" fontId="5" fillId="0" borderId="10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/>
    </xf>
    <xf numFmtId="0" fontId="10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35" borderId="10" xfId="0" applyFont="1" applyFill="1" applyBorder="1" applyAlignment="1">
      <alignment horizontal="center" textRotation="90"/>
    </xf>
    <xf numFmtId="0" fontId="6" fillId="34" borderId="16" xfId="0" applyFont="1" applyFill="1" applyBorder="1" applyAlignment="1">
      <alignment vertical="top" wrapText="1"/>
    </xf>
    <xf numFmtId="0" fontId="6" fillId="34" borderId="11" xfId="0" applyFont="1" applyFill="1" applyBorder="1" applyAlignment="1">
      <alignment vertical="top" wrapText="1"/>
    </xf>
    <xf numFmtId="0" fontId="9" fillId="0" borderId="19" xfId="0" applyFont="1" applyBorder="1" applyAlignment="1">
      <alignment horizontal="left" wrapText="1"/>
    </xf>
    <xf numFmtId="0" fontId="13" fillId="0" borderId="12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textRotation="90" wrapText="1"/>
    </xf>
    <xf numFmtId="0" fontId="13" fillId="0" borderId="20" xfId="0" applyFont="1" applyBorder="1" applyAlignment="1">
      <alignment horizontal="center" vertical="center" textRotation="90" wrapText="1"/>
    </xf>
    <xf numFmtId="0" fontId="13" fillId="0" borderId="13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left" vertical="top" wrapText="1"/>
    </xf>
    <xf numFmtId="0" fontId="0" fillId="3" borderId="20" xfId="0" applyFont="1" applyFill="1" applyBorder="1" applyAlignment="1">
      <alignment horizontal="left" vertical="top" wrapText="1"/>
    </xf>
    <xf numFmtId="0" fontId="0" fillId="3" borderId="13" xfId="0" applyFont="1" applyFill="1" applyBorder="1" applyAlignment="1">
      <alignment horizontal="left" vertical="top" wrapText="1"/>
    </xf>
    <xf numFmtId="0" fontId="0" fillId="5" borderId="12" xfId="0" applyFont="1" applyFill="1" applyBorder="1" applyAlignment="1">
      <alignment horizontal="left" vertical="top" wrapText="1"/>
    </xf>
    <xf numFmtId="0" fontId="0" fillId="5" borderId="20" xfId="0" applyFont="1" applyFill="1" applyBorder="1" applyAlignment="1">
      <alignment horizontal="left" vertical="top" wrapText="1"/>
    </xf>
    <xf numFmtId="0" fontId="0" fillId="5" borderId="13" xfId="0" applyFont="1" applyFill="1" applyBorder="1" applyAlignment="1">
      <alignment horizontal="left" vertical="top" wrapText="1"/>
    </xf>
    <xf numFmtId="0" fontId="0" fillId="5" borderId="12" xfId="0" applyFont="1" applyFill="1" applyBorder="1" applyAlignment="1">
      <alignment horizontal="center" vertical="top"/>
    </xf>
    <xf numFmtId="0" fontId="0" fillId="5" borderId="20" xfId="0" applyFont="1" applyFill="1" applyBorder="1" applyAlignment="1">
      <alignment horizontal="center" vertical="top"/>
    </xf>
    <xf numFmtId="0" fontId="0" fillId="5" borderId="13" xfId="0" applyFont="1" applyFill="1" applyBorder="1" applyAlignment="1">
      <alignment horizontal="center" vertical="top"/>
    </xf>
    <xf numFmtId="0" fontId="0" fillId="3" borderId="12" xfId="0" applyFont="1" applyFill="1" applyBorder="1" applyAlignment="1">
      <alignment horizontal="center" vertical="top"/>
    </xf>
    <xf numFmtId="0" fontId="0" fillId="3" borderId="13" xfId="0" applyFont="1" applyFill="1" applyBorder="1" applyAlignment="1">
      <alignment horizontal="center" vertical="top"/>
    </xf>
    <xf numFmtId="0" fontId="0" fillId="3" borderId="20" xfId="0" applyFont="1" applyFill="1" applyBorder="1" applyAlignment="1">
      <alignment horizontal="center" vertical="top"/>
    </xf>
    <xf numFmtId="0" fontId="0" fillId="4" borderId="12" xfId="0" applyFont="1" applyFill="1" applyBorder="1" applyAlignment="1">
      <alignment horizontal="center" vertical="top"/>
    </xf>
    <xf numFmtId="0" fontId="0" fillId="4" borderId="20" xfId="0" applyFont="1" applyFill="1" applyBorder="1" applyAlignment="1">
      <alignment horizontal="center" vertical="top"/>
    </xf>
    <xf numFmtId="0" fontId="0" fillId="4" borderId="13" xfId="0" applyFont="1" applyFill="1" applyBorder="1" applyAlignment="1">
      <alignment horizontal="center" vertical="top"/>
    </xf>
    <xf numFmtId="0" fontId="0" fillId="4" borderId="12" xfId="0" applyFont="1" applyFill="1" applyBorder="1" applyAlignment="1">
      <alignment horizontal="left" vertical="top" wrapText="1"/>
    </xf>
    <xf numFmtId="0" fontId="0" fillId="4" borderId="20" xfId="0" applyFont="1" applyFill="1" applyBorder="1" applyAlignment="1">
      <alignment horizontal="left" vertical="top" wrapText="1"/>
    </xf>
    <xf numFmtId="0" fontId="0" fillId="4" borderId="13" xfId="0" applyFont="1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/>
    </xf>
    <xf numFmtId="0" fontId="0" fillId="3" borderId="20" xfId="0" applyFill="1" applyBorder="1" applyAlignment="1">
      <alignment horizontal="left" vertical="top"/>
    </xf>
    <xf numFmtId="0" fontId="0" fillId="3" borderId="13" xfId="0" applyFill="1" applyBorder="1" applyAlignment="1">
      <alignment horizontal="left" vertical="top"/>
    </xf>
    <xf numFmtId="0" fontId="0" fillId="3" borderId="12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4" borderId="12" xfId="0" applyFill="1" applyBorder="1" applyAlignment="1">
      <alignment horizontal="left" vertical="top"/>
    </xf>
    <xf numFmtId="0" fontId="0" fillId="4" borderId="20" xfId="0" applyFill="1" applyBorder="1" applyAlignment="1">
      <alignment horizontal="left" vertical="top"/>
    </xf>
    <xf numFmtId="0" fontId="0" fillId="4" borderId="13" xfId="0" applyFill="1" applyBorder="1" applyAlignment="1">
      <alignment horizontal="left" vertical="top"/>
    </xf>
    <xf numFmtId="0" fontId="0" fillId="0" borderId="0" xfId="0" applyAlignment="1">
      <alignment horizontal="left"/>
    </xf>
    <xf numFmtId="0" fontId="0" fillId="41" borderId="12" xfId="0" applyFont="1" applyFill="1" applyBorder="1" applyAlignment="1">
      <alignment horizontal="left" vertical="top" wrapText="1"/>
    </xf>
    <xf numFmtId="0" fontId="0" fillId="41" borderId="13" xfId="0" applyFont="1" applyFill="1" applyBorder="1" applyAlignment="1">
      <alignment horizontal="left" vertical="top" wrapText="1"/>
    </xf>
    <xf numFmtId="0" fontId="0" fillId="41" borderId="12" xfId="0" applyFont="1" applyFill="1" applyBorder="1" applyAlignment="1">
      <alignment horizontal="center" vertical="top" wrapText="1"/>
    </xf>
    <xf numFmtId="0" fontId="0" fillId="41" borderId="20" xfId="0" applyFont="1" applyFill="1" applyBorder="1" applyAlignment="1">
      <alignment horizontal="center" vertical="top" wrapText="1"/>
    </xf>
    <xf numFmtId="0" fontId="0" fillId="41" borderId="13" xfId="0" applyFont="1" applyFill="1" applyBorder="1" applyAlignment="1">
      <alignment horizontal="center" vertical="top" wrapText="1"/>
    </xf>
    <xf numFmtId="0" fontId="0" fillId="41" borderId="20" xfId="0" applyFont="1" applyFill="1" applyBorder="1" applyAlignment="1">
      <alignment horizontal="left" vertical="top" wrapText="1"/>
    </xf>
    <xf numFmtId="0" fontId="0" fillId="2" borderId="12" xfId="0" applyFont="1" applyFill="1" applyBorder="1" applyAlignment="1">
      <alignment horizontal="center" vertical="top"/>
    </xf>
    <xf numFmtId="0" fontId="0" fillId="2" borderId="20" xfId="0" applyFont="1" applyFill="1" applyBorder="1" applyAlignment="1">
      <alignment horizontal="center" vertical="top"/>
    </xf>
    <xf numFmtId="0" fontId="0" fillId="2" borderId="13" xfId="0" applyFont="1" applyFill="1" applyBorder="1" applyAlignment="1">
      <alignment horizontal="center" vertical="top"/>
    </xf>
    <xf numFmtId="0" fontId="0" fillId="2" borderId="12" xfId="0" applyFont="1" applyFill="1" applyBorder="1" applyAlignment="1">
      <alignment horizontal="left" vertical="top" wrapText="1"/>
    </xf>
    <xf numFmtId="0" fontId="0" fillId="2" borderId="13" xfId="0" applyFont="1" applyFill="1" applyBorder="1" applyAlignment="1">
      <alignment horizontal="left" vertical="top" wrapText="1"/>
    </xf>
    <xf numFmtId="0" fontId="0" fillId="2" borderId="20" xfId="0" applyFont="1" applyFill="1" applyBorder="1" applyAlignment="1">
      <alignment horizontal="left" vertical="top" wrapText="1"/>
    </xf>
    <xf numFmtId="0" fontId="0" fillId="41" borderId="12" xfId="0" applyFill="1" applyBorder="1" applyAlignment="1">
      <alignment horizontal="left" vertical="top"/>
    </xf>
    <xf numFmtId="0" fontId="0" fillId="41" borderId="20" xfId="0" applyFill="1" applyBorder="1" applyAlignment="1">
      <alignment horizontal="left" vertical="top"/>
    </xf>
    <xf numFmtId="0" fontId="0" fillId="41" borderId="13" xfId="0" applyFill="1" applyBorder="1" applyAlignment="1">
      <alignment horizontal="left" vertical="top"/>
    </xf>
    <xf numFmtId="0" fontId="0" fillId="41" borderId="12" xfId="0" applyFont="1" applyFill="1" applyBorder="1" applyAlignment="1">
      <alignment horizontal="center" vertical="top"/>
    </xf>
    <xf numFmtId="0" fontId="0" fillId="41" borderId="20" xfId="0" applyFont="1" applyFill="1" applyBorder="1" applyAlignment="1">
      <alignment horizontal="center" vertical="top"/>
    </xf>
    <xf numFmtId="0" fontId="0" fillId="41" borderId="13" xfId="0" applyFont="1" applyFill="1" applyBorder="1" applyAlignment="1">
      <alignment horizontal="center" vertical="top"/>
    </xf>
    <xf numFmtId="0" fontId="0" fillId="2" borderId="12" xfId="0" applyFill="1" applyBorder="1" applyAlignment="1">
      <alignment horizontal="left" vertical="top"/>
    </xf>
    <xf numFmtId="0" fontId="0" fillId="2" borderId="20" xfId="0" applyFill="1" applyBorder="1" applyAlignment="1">
      <alignment horizontal="left" vertical="top"/>
    </xf>
    <xf numFmtId="0" fontId="0" fillId="2" borderId="13" xfId="0" applyFill="1" applyBorder="1" applyAlignment="1">
      <alignment horizontal="left" vertical="top"/>
    </xf>
    <xf numFmtId="0" fontId="0" fillId="2" borderId="12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7" borderId="12" xfId="0" applyFill="1" applyBorder="1" applyAlignment="1">
      <alignment horizontal="left" vertical="top"/>
    </xf>
    <xf numFmtId="0" fontId="0" fillId="7" borderId="20" xfId="0" applyFill="1" applyBorder="1" applyAlignment="1">
      <alignment horizontal="left" vertical="top"/>
    </xf>
    <xf numFmtId="0" fontId="0" fillId="7" borderId="13" xfId="0" applyFill="1" applyBorder="1" applyAlignment="1">
      <alignment horizontal="left" vertical="top"/>
    </xf>
    <xf numFmtId="0" fontId="0" fillId="7" borderId="12" xfId="0" applyFont="1" applyFill="1" applyBorder="1" applyAlignment="1">
      <alignment horizontal="center" vertical="top"/>
    </xf>
    <xf numFmtId="0" fontId="0" fillId="7" borderId="20" xfId="0" applyFont="1" applyFill="1" applyBorder="1" applyAlignment="1">
      <alignment horizontal="center" vertical="top"/>
    </xf>
    <xf numFmtId="0" fontId="0" fillId="7" borderId="13" xfId="0" applyFont="1" applyFill="1" applyBorder="1" applyAlignment="1">
      <alignment horizontal="center" vertical="top"/>
    </xf>
    <xf numFmtId="0" fontId="0" fillId="7" borderId="12" xfId="0" applyFont="1" applyFill="1" applyBorder="1" applyAlignment="1">
      <alignment horizontal="left" vertical="top" wrapText="1"/>
    </xf>
    <xf numFmtId="0" fontId="0" fillId="7" borderId="20" xfId="0" applyFont="1" applyFill="1" applyBorder="1" applyAlignment="1">
      <alignment horizontal="left" vertical="top" wrapText="1"/>
    </xf>
    <xf numFmtId="0" fontId="0" fillId="7" borderId="13" xfId="0" applyFont="1" applyFill="1" applyBorder="1" applyAlignment="1">
      <alignment horizontal="left" vertical="top" wrapText="1"/>
    </xf>
    <xf numFmtId="0" fontId="0" fillId="7" borderId="12" xfId="0" applyFont="1" applyFill="1" applyBorder="1" applyAlignment="1">
      <alignment horizontal="center"/>
    </xf>
    <xf numFmtId="0" fontId="0" fillId="7" borderId="20" xfId="0" applyFont="1" applyFill="1" applyBorder="1" applyAlignment="1">
      <alignment horizontal="center"/>
    </xf>
    <xf numFmtId="0" fontId="0" fillId="7" borderId="13" xfId="0" applyFont="1" applyFill="1" applyBorder="1" applyAlignment="1">
      <alignment horizontal="center"/>
    </xf>
    <xf numFmtId="0" fontId="0" fillId="5" borderId="12" xfId="0" applyFont="1" applyFill="1" applyBorder="1" applyAlignment="1">
      <alignment horizontal="left" vertical="top"/>
    </xf>
    <xf numFmtId="0" fontId="0" fillId="5" borderId="20" xfId="0" applyFont="1" applyFill="1" applyBorder="1" applyAlignment="1">
      <alignment horizontal="left" vertical="top"/>
    </xf>
    <xf numFmtId="0" fontId="0" fillId="5" borderId="13" xfId="0" applyFont="1" applyFill="1" applyBorder="1" applyAlignment="1">
      <alignment horizontal="lef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161925</xdr:colOff>
      <xdr:row>86</xdr:row>
      <xdr:rowOff>123825</xdr:rowOff>
    </xdr:from>
    <xdr:ext cx="409575" cy="95250"/>
    <xdr:sp fLocksText="0">
      <xdr:nvSpPr>
        <xdr:cNvPr id="1" name="TextBox 3"/>
        <xdr:cNvSpPr txBox="1">
          <a:spLocks noChangeArrowheads="1"/>
        </xdr:cNvSpPr>
      </xdr:nvSpPr>
      <xdr:spPr>
        <a:xfrm>
          <a:off x="4019550" y="34661475"/>
          <a:ext cx="4095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6"/>
  <sheetViews>
    <sheetView zoomScalePageLayoutView="0" workbookViewId="0" topLeftCell="A61">
      <selection activeCell="AA74" sqref="AA74"/>
    </sheetView>
  </sheetViews>
  <sheetFormatPr defaultColWidth="9.00390625" defaultRowHeight="12.75"/>
  <cols>
    <col min="1" max="1" width="10.625" style="3" customWidth="1"/>
    <col min="2" max="2" width="23.75390625" style="2" customWidth="1"/>
    <col min="3" max="3" width="3.75390625" style="0" customWidth="1"/>
    <col min="4" max="4" width="3.25390625" style="0" customWidth="1"/>
    <col min="5" max="5" width="9.25390625" style="0" customWidth="1"/>
    <col min="6" max="6" width="5.00390625" style="0" customWidth="1"/>
    <col min="7" max="7" width="4.375" style="0" customWidth="1"/>
    <col min="8" max="8" width="4.25390625" style="0" customWidth="1"/>
    <col min="9" max="9" width="6.25390625" style="0" customWidth="1"/>
    <col min="10" max="10" width="5.375" style="0" customWidth="1"/>
    <col min="11" max="13" width="4.375" style="0" customWidth="1"/>
    <col min="14" max="14" width="4.625" style="0" customWidth="1"/>
    <col min="15" max="15" width="3.875" style="0" customWidth="1"/>
    <col min="16" max="16" width="4.625" style="0" customWidth="1"/>
    <col min="17" max="17" width="4.25390625" style="0" customWidth="1"/>
    <col min="18" max="18" width="4.125" style="0" customWidth="1"/>
    <col min="19" max="19" width="4.25390625" style="0" customWidth="1"/>
    <col min="20" max="20" width="3.75390625" style="0" customWidth="1"/>
    <col min="21" max="21" width="3.875" style="0" customWidth="1"/>
    <col min="22" max="22" width="4.25390625" style="0" customWidth="1"/>
    <col min="23" max="23" width="4.75390625" style="0" customWidth="1"/>
    <col min="24" max="24" width="4.125" style="0" customWidth="1"/>
    <col min="25" max="25" width="4.625" style="0" customWidth="1"/>
  </cols>
  <sheetData>
    <row r="1" spans="1:23" ht="26.25" customHeight="1">
      <c r="A1" s="152" t="s">
        <v>276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4"/>
      <c r="N1" s="154"/>
      <c r="O1" s="154"/>
      <c r="P1" s="154"/>
      <c r="Q1" s="154"/>
      <c r="R1" s="154"/>
      <c r="S1" s="154"/>
      <c r="T1" s="154"/>
      <c r="U1" s="154"/>
      <c r="V1" s="1"/>
      <c r="W1" s="1"/>
    </row>
    <row r="2" spans="1:25" ht="15" customHeight="1">
      <c r="A2" s="155" t="s">
        <v>1</v>
      </c>
      <c r="B2" s="156" t="s">
        <v>36</v>
      </c>
      <c r="C2" s="157" t="s">
        <v>2</v>
      </c>
      <c r="D2" s="158"/>
      <c r="E2" s="158"/>
      <c r="F2" s="195" t="s">
        <v>21</v>
      </c>
      <c r="G2" s="196"/>
      <c r="H2" s="194" t="s">
        <v>22</v>
      </c>
      <c r="I2" s="157" t="s">
        <v>23</v>
      </c>
      <c r="J2" s="158"/>
      <c r="K2" s="158"/>
      <c r="L2" s="201"/>
      <c r="M2" s="70"/>
      <c r="N2" s="205" t="s">
        <v>25</v>
      </c>
      <c r="O2" s="206"/>
      <c r="P2" s="206"/>
      <c r="Q2" s="206"/>
      <c r="R2" s="206"/>
      <c r="S2" s="206"/>
      <c r="T2" s="206"/>
      <c r="U2" s="206"/>
      <c r="V2" s="207"/>
      <c r="W2" s="207"/>
      <c r="X2" s="207"/>
      <c r="Y2" s="207"/>
    </row>
    <row r="3" spans="1:25" ht="12.75" customHeight="1">
      <c r="A3" s="155"/>
      <c r="B3" s="156"/>
      <c r="C3" s="159"/>
      <c r="D3" s="160"/>
      <c r="E3" s="160"/>
      <c r="F3" s="197"/>
      <c r="G3" s="198"/>
      <c r="H3" s="194"/>
      <c r="I3" s="202"/>
      <c r="J3" s="203"/>
      <c r="K3" s="203"/>
      <c r="L3" s="204"/>
      <c r="M3" s="71"/>
      <c r="N3" s="168" t="s">
        <v>26</v>
      </c>
      <c r="O3" s="168"/>
      <c r="P3" s="168"/>
      <c r="Q3" s="168"/>
      <c r="R3" s="168" t="s">
        <v>27</v>
      </c>
      <c r="S3" s="168"/>
      <c r="T3" s="168"/>
      <c r="U3" s="168"/>
      <c r="V3" s="168" t="s">
        <v>67</v>
      </c>
      <c r="W3" s="168"/>
      <c r="X3" s="168"/>
      <c r="Y3" s="168"/>
    </row>
    <row r="4" spans="1:25" ht="12.75" customHeight="1">
      <c r="A4" s="155"/>
      <c r="B4" s="156"/>
      <c r="C4" s="161" t="s">
        <v>3</v>
      </c>
      <c r="D4" s="164" t="s">
        <v>4</v>
      </c>
      <c r="E4" s="167" t="s">
        <v>5</v>
      </c>
      <c r="F4" s="197"/>
      <c r="G4" s="198"/>
      <c r="H4" s="194"/>
      <c r="I4" s="188" t="s">
        <v>69</v>
      </c>
      <c r="J4" s="189"/>
      <c r="K4" s="182" t="s">
        <v>70</v>
      </c>
      <c r="L4" s="183"/>
      <c r="N4" s="168" t="s">
        <v>28</v>
      </c>
      <c r="O4" s="168"/>
      <c r="P4" s="168" t="s">
        <v>29</v>
      </c>
      <c r="Q4" s="168"/>
      <c r="R4" s="168" t="s">
        <v>123</v>
      </c>
      <c r="S4" s="168"/>
      <c r="T4" s="168" t="s">
        <v>124</v>
      </c>
      <c r="U4" s="168"/>
      <c r="V4" s="168" t="s">
        <v>125</v>
      </c>
      <c r="W4" s="168"/>
      <c r="X4" s="168" t="s">
        <v>126</v>
      </c>
      <c r="Y4" s="168"/>
    </row>
    <row r="5" spans="1:25" ht="15" customHeight="1">
      <c r="A5" s="155"/>
      <c r="B5" s="156"/>
      <c r="C5" s="162"/>
      <c r="D5" s="165"/>
      <c r="E5" s="167"/>
      <c r="F5" s="197"/>
      <c r="G5" s="198"/>
      <c r="H5" s="194"/>
      <c r="I5" s="190"/>
      <c r="J5" s="191"/>
      <c r="K5" s="184"/>
      <c r="L5" s="185"/>
      <c r="N5" s="168" t="s">
        <v>30</v>
      </c>
      <c r="O5" s="168"/>
      <c r="P5" s="168" t="s">
        <v>146</v>
      </c>
      <c r="Q5" s="168"/>
      <c r="R5" s="168" t="s">
        <v>147</v>
      </c>
      <c r="S5" s="168"/>
      <c r="T5" s="168" t="s">
        <v>148</v>
      </c>
      <c r="U5" s="168"/>
      <c r="V5" s="168" t="s">
        <v>154</v>
      </c>
      <c r="W5" s="168"/>
      <c r="X5" s="168" t="s">
        <v>155</v>
      </c>
      <c r="Y5" s="168"/>
    </row>
    <row r="6" spans="1:25" ht="23.25" customHeight="1">
      <c r="A6" s="155"/>
      <c r="B6" s="156"/>
      <c r="C6" s="162"/>
      <c r="D6" s="165"/>
      <c r="E6" s="167"/>
      <c r="F6" s="199"/>
      <c r="G6" s="200"/>
      <c r="H6" s="194"/>
      <c r="I6" s="192"/>
      <c r="J6" s="193"/>
      <c r="K6" s="186"/>
      <c r="L6" s="187"/>
      <c r="N6" s="167" t="s">
        <v>0</v>
      </c>
      <c r="O6" s="38" t="s">
        <v>24</v>
      </c>
      <c r="P6" s="167" t="s">
        <v>0</v>
      </c>
      <c r="Q6" s="38" t="s">
        <v>24</v>
      </c>
      <c r="R6" s="167" t="s">
        <v>0</v>
      </c>
      <c r="S6" s="38" t="s">
        <v>24</v>
      </c>
      <c r="T6" s="167" t="s">
        <v>0</v>
      </c>
      <c r="U6" s="38" t="s">
        <v>24</v>
      </c>
      <c r="V6" s="167" t="s">
        <v>0</v>
      </c>
      <c r="W6" s="38" t="s">
        <v>24</v>
      </c>
      <c r="X6" s="167" t="s">
        <v>0</v>
      </c>
      <c r="Y6" s="38" t="s">
        <v>24</v>
      </c>
    </row>
    <row r="7" spans="1:25" ht="81">
      <c r="A7" s="155"/>
      <c r="B7" s="156"/>
      <c r="C7" s="163"/>
      <c r="D7" s="166"/>
      <c r="E7" s="167"/>
      <c r="F7" s="39" t="s">
        <v>75</v>
      </c>
      <c r="G7" s="13" t="s">
        <v>76</v>
      </c>
      <c r="H7" s="194"/>
      <c r="I7" s="39" t="s">
        <v>75</v>
      </c>
      <c r="J7" s="13" t="s">
        <v>76</v>
      </c>
      <c r="K7" s="13" t="s">
        <v>66</v>
      </c>
      <c r="L7" s="13" t="s">
        <v>31</v>
      </c>
      <c r="M7" s="13" t="s">
        <v>156</v>
      </c>
      <c r="N7" s="167"/>
      <c r="O7" s="14" t="s">
        <v>31</v>
      </c>
      <c r="P7" s="167"/>
      <c r="Q7" s="14" t="s">
        <v>31</v>
      </c>
      <c r="R7" s="167"/>
      <c r="S7" s="14" t="s">
        <v>31</v>
      </c>
      <c r="T7" s="167"/>
      <c r="U7" s="14" t="s">
        <v>31</v>
      </c>
      <c r="V7" s="167"/>
      <c r="W7" s="14" t="s">
        <v>31</v>
      </c>
      <c r="X7" s="167"/>
      <c r="Y7" s="14" t="s">
        <v>31</v>
      </c>
    </row>
    <row r="8" spans="1:25" s="43" customFormat="1" ht="12.75">
      <c r="A8" s="40">
        <v>1</v>
      </c>
      <c r="B8" s="40">
        <v>2</v>
      </c>
      <c r="C8" s="41">
        <v>3</v>
      </c>
      <c r="D8" s="42">
        <v>4</v>
      </c>
      <c r="E8" s="42">
        <v>5</v>
      </c>
      <c r="F8" s="42">
        <v>7</v>
      </c>
      <c r="G8" s="42">
        <v>8</v>
      </c>
      <c r="H8" s="42">
        <v>9</v>
      </c>
      <c r="I8" s="42">
        <v>10</v>
      </c>
      <c r="J8" s="42">
        <v>11</v>
      </c>
      <c r="K8" s="42">
        <v>12</v>
      </c>
      <c r="L8" s="42">
        <v>13</v>
      </c>
      <c r="M8" s="42"/>
      <c r="N8" s="42">
        <v>14</v>
      </c>
      <c r="O8" s="42">
        <v>15</v>
      </c>
      <c r="P8" s="42">
        <v>16</v>
      </c>
      <c r="Q8" s="42">
        <v>17</v>
      </c>
      <c r="R8" s="42">
        <v>18</v>
      </c>
      <c r="S8" s="42">
        <v>19</v>
      </c>
      <c r="T8" s="42">
        <v>20</v>
      </c>
      <c r="U8" s="42">
        <v>21</v>
      </c>
      <c r="V8" s="42">
        <v>22</v>
      </c>
      <c r="W8" s="42">
        <v>23</v>
      </c>
      <c r="X8" s="42">
        <v>24</v>
      </c>
      <c r="Y8" s="42">
        <v>25</v>
      </c>
    </row>
    <row r="9" spans="1:25" ht="36">
      <c r="A9" s="15" t="s">
        <v>6</v>
      </c>
      <c r="B9" s="20" t="s">
        <v>35</v>
      </c>
      <c r="C9" s="46"/>
      <c r="D9" s="19"/>
      <c r="E9" s="19"/>
      <c r="F9" s="19">
        <v>732</v>
      </c>
      <c r="G9" s="19">
        <f>SUM(G10:G17)</f>
        <v>1046</v>
      </c>
      <c r="H9" s="19">
        <f>SUM(H10:H17)</f>
        <v>348</v>
      </c>
      <c r="I9" s="19">
        <v>488</v>
      </c>
      <c r="J9" s="19">
        <f aca="true" t="shared" si="0" ref="J9:P9">SUM(J10:J17)</f>
        <v>698</v>
      </c>
      <c r="K9" s="19">
        <f t="shared" si="0"/>
        <v>231</v>
      </c>
      <c r="L9" s="19">
        <f t="shared" si="0"/>
        <v>467</v>
      </c>
      <c r="M9" s="19"/>
      <c r="N9" s="47">
        <f t="shared" si="0"/>
        <v>272</v>
      </c>
      <c r="O9" s="47">
        <f t="shared" si="0"/>
        <v>100</v>
      </c>
      <c r="P9" s="48">
        <f t="shared" si="0"/>
        <v>154</v>
      </c>
      <c r="Q9" s="48">
        <f>SUM(Q10:Q17)</f>
        <v>128</v>
      </c>
      <c r="R9" s="60">
        <f>R10+R11+R13+R14</f>
        <v>108</v>
      </c>
      <c r="S9" s="60">
        <f>S11+S13+S14</f>
        <v>75</v>
      </c>
      <c r="T9" s="49">
        <f>T10+T11+T13+T14</f>
        <v>76</v>
      </c>
      <c r="U9" s="49">
        <f>U13+U14</f>
        <v>76</v>
      </c>
      <c r="V9" s="75">
        <f>V13+V14</f>
        <v>64</v>
      </c>
      <c r="W9" s="75">
        <f>W13+W14</f>
        <v>64</v>
      </c>
      <c r="X9" s="50">
        <f>X13+X14</f>
        <v>24</v>
      </c>
      <c r="Y9" s="50">
        <f>Y13+Y14</f>
        <v>24</v>
      </c>
    </row>
    <row r="10" spans="1:25" ht="12.75">
      <c r="A10" s="21" t="s">
        <v>7</v>
      </c>
      <c r="B10" s="44" t="s">
        <v>14</v>
      </c>
      <c r="C10" s="22">
        <v>1</v>
      </c>
      <c r="D10" s="23"/>
      <c r="E10" s="23"/>
      <c r="F10" s="24"/>
      <c r="G10" s="23">
        <f>H10+J10</f>
        <v>68</v>
      </c>
      <c r="H10" s="23">
        <v>20</v>
      </c>
      <c r="I10" s="24">
        <v>48</v>
      </c>
      <c r="J10" s="51">
        <f>N10</f>
        <v>48</v>
      </c>
      <c r="K10" s="23">
        <f>N10</f>
        <v>48</v>
      </c>
      <c r="L10" s="23">
        <v>0</v>
      </c>
      <c r="M10" s="23"/>
      <c r="N10" s="52">
        <v>48</v>
      </c>
      <c r="O10" s="52">
        <v>0</v>
      </c>
      <c r="P10" s="53"/>
      <c r="Q10" s="53"/>
      <c r="R10" s="59"/>
      <c r="S10" s="59"/>
      <c r="T10" s="54"/>
      <c r="U10" s="54"/>
      <c r="V10" s="76"/>
      <c r="W10" s="76"/>
      <c r="X10" s="55"/>
      <c r="Y10" s="55"/>
    </row>
    <row r="11" spans="1:25" ht="12.75">
      <c r="A11" s="21" t="s">
        <v>8</v>
      </c>
      <c r="B11" s="44" t="s">
        <v>62</v>
      </c>
      <c r="C11" s="22"/>
      <c r="D11" s="23"/>
      <c r="E11" s="23" t="s">
        <v>120</v>
      </c>
      <c r="F11" s="24"/>
      <c r="G11" s="23">
        <f>H11+J11</f>
        <v>64</v>
      </c>
      <c r="H11" s="23">
        <v>16</v>
      </c>
      <c r="I11" s="24">
        <v>48</v>
      </c>
      <c r="J11" s="51">
        <f>R11</f>
        <v>48</v>
      </c>
      <c r="K11" s="23">
        <v>33</v>
      </c>
      <c r="L11" s="23">
        <f>S11</f>
        <v>15</v>
      </c>
      <c r="M11" s="23"/>
      <c r="N11" s="52"/>
      <c r="O11" s="52"/>
      <c r="P11" s="53"/>
      <c r="Q11" s="53"/>
      <c r="R11" s="59">
        <v>48</v>
      </c>
      <c r="S11" s="59">
        <v>15</v>
      </c>
      <c r="T11" s="54"/>
      <c r="U11" s="54"/>
      <c r="V11" s="76"/>
      <c r="W11" s="76"/>
      <c r="X11" s="55"/>
      <c r="Y11" s="55"/>
    </row>
    <row r="12" spans="1:25" ht="12.75">
      <c r="A12" s="21" t="s">
        <v>9</v>
      </c>
      <c r="B12" s="44" t="s">
        <v>34</v>
      </c>
      <c r="C12" s="22">
        <v>1</v>
      </c>
      <c r="D12" s="23"/>
      <c r="E12" s="23"/>
      <c r="F12" s="63"/>
      <c r="G12" s="23">
        <f>H12+J12</f>
        <v>68</v>
      </c>
      <c r="H12" s="23">
        <v>20</v>
      </c>
      <c r="I12" s="24">
        <v>48</v>
      </c>
      <c r="J12" s="51">
        <f>N12</f>
        <v>48</v>
      </c>
      <c r="K12" s="23">
        <f>J12-O12</f>
        <v>32</v>
      </c>
      <c r="L12" s="23">
        <f>O12</f>
        <v>16</v>
      </c>
      <c r="M12" s="23"/>
      <c r="N12" s="52">
        <v>48</v>
      </c>
      <c r="O12" s="52">
        <v>16</v>
      </c>
      <c r="P12" s="53"/>
      <c r="Q12" s="53"/>
      <c r="R12" s="59"/>
      <c r="S12" s="59"/>
      <c r="T12" s="54"/>
      <c r="U12" s="54"/>
      <c r="V12" s="76"/>
      <c r="W12" s="76"/>
      <c r="X12" s="55"/>
      <c r="Y12" s="55"/>
    </row>
    <row r="13" spans="1:25" ht="12.75">
      <c r="A13" s="21" t="s">
        <v>10</v>
      </c>
      <c r="B13" s="44" t="s">
        <v>15</v>
      </c>
      <c r="C13" s="22"/>
      <c r="D13" s="23"/>
      <c r="E13" s="102" t="s">
        <v>178</v>
      </c>
      <c r="F13" s="63"/>
      <c r="G13" s="23">
        <f>H13+J13</f>
        <v>216</v>
      </c>
      <c r="H13" s="23">
        <v>40</v>
      </c>
      <c r="I13" s="24">
        <v>172</v>
      </c>
      <c r="J13" s="51">
        <f>N13+P13+R13+T13+V13+X13</f>
        <v>176</v>
      </c>
      <c r="K13" s="23">
        <v>0</v>
      </c>
      <c r="L13" s="23">
        <v>176</v>
      </c>
      <c r="M13" s="23"/>
      <c r="N13" s="52">
        <v>32</v>
      </c>
      <c r="O13" s="52">
        <v>32</v>
      </c>
      <c r="P13" s="53">
        <v>44</v>
      </c>
      <c r="Q13" s="53">
        <v>44</v>
      </c>
      <c r="R13" s="59">
        <v>30</v>
      </c>
      <c r="S13" s="59">
        <v>30</v>
      </c>
      <c r="T13" s="54">
        <v>38</v>
      </c>
      <c r="U13" s="54">
        <v>38</v>
      </c>
      <c r="V13" s="76">
        <v>32</v>
      </c>
      <c r="W13" s="76">
        <v>32</v>
      </c>
      <c r="X13" s="55"/>
      <c r="Y13" s="55"/>
    </row>
    <row r="14" spans="1:25" ht="12.75" customHeight="1">
      <c r="A14" s="21" t="s">
        <v>63</v>
      </c>
      <c r="B14" s="44" t="s">
        <v>212</v>
      </c>
      <c r="C14" s="22"/>
      <c r="D14" s="23"/>
      <c r="E14" s="23" t="s">
        <v>182</v>
      </c>
      <c r="F14" s="63"/>
      <c r="G14" s="23">
        <v>400</v>
      </c>
      <c r="H14" s="23">
        <v>200</v>
      </c>
      <c r="I14" s="24">
        <v>172</v>
      </c>
      <c r="J14" s="51">
        <v>200</v>
      </c>
      <c r="K14" s="23">
        <v>0</v>
      </c>
      <c r="L14" s="23">
        <f>SUM(N14,P14,R14,T14,V14,X14)</f>
        <v>200</v>
      </c>
      <c r="M14" s="23"/>
      <c r="N14" s="52">
        <v>32</v>
      </c>
      <c r="O14" s="52">
        <v>32</v>
      </c>
      <c r="P14" s="53">
        <v>44</v>
      </c>
      <c r="Q14" s="53">
        <v>44</v>
      </c>
      <c r="R14" s="59">
        <v>30</v>
      </c>
      <c r="S14" s="59">
        <v>30</v>
      </c>
      <c r="T14" s="54">
        <v>38</v>
      </c>
      <c r="U14" s="54">
        <v>38</v>
      </c>
      <c r="V14" s="76">
        <v>32</v>
      </c>
      <c r="W14" s="76">
        <v>32</v>
      </c>
      <c r="X14" s="55">
        <v>24</v>
      </c>
      <c r="Y14" s="55">
        <v>24</v>
      </c>
    </row>
    <row r="15" spans="1:25" ht="24" customHeight="1">
      <c r="A15" s="21" t="s">
        <v>283</v>
      </c>
      <c r="B15" s="44" t="s">
        <v>121</v>
      </c>
      <c r="C15" s="22"/>
      <c r="D15" s="23"/>
      <c r="E15" s="33">
        <v>2</v>
      </c>
      <c r="F15" s="63"/>
      <c r="G15" s="23">
        <f>SUM(H15,J15)</f>
        <v>68</v>
      </c>
      <c r="H15" s="23">
        <v>14</v>
      </c>
      <c r="I15" s="24"/>
      <c r="J15" s="51">
        <v>54</v>
      </c>
      <c r="K15" s="23">
        <v>46</v>
      </c>
      <c r="L15" s="23">
        <v>8</v>
      </c>
      <c r="M15" s="23"/>
      <c r="N15" s="52">
        <v>32</v>
      </c>
      <c r="O15" s="52">
        <v>4</v>
      </c>
      <c r="P15" s="53">
        <v>22</v>
      </c>
      <c r="Q15" s="53">
        <v>4</v>
      </c>
      <c r="R15" s="59"/>
      <c r="S15" s="59"/>
      <c r="T15" s="54"/>
      <c r="U15" s="54"/>
      <c r="V15" s="76"/>
      <c r="W15" s="76"/>
      <c r="X15" s="55"/>
      <c r="Y15" s="55"/>
    </row>
    <row r="16" spans="1:25" ht="25.5" customHeight="1">
      <c r="A16" s="21" t="s">
        <v>282</v>
      </c>
      <c r="B16" s="44" t="s">
        <v>122</v>
      </c>
      <c r="C16" s="22"/>
      <c r="D16" s="23"/>
      <c r="E16" s="33">
        <v>1</v>
      </c>
      <c r="F16" s="63"/>
      <c r="G16" s="23">
        <f>SUM(H16,J16)</f>
        <v>42</v>
      </c>
      <c r="H16" s="23">
        <v>10</v>
      </c>
      <c r="I16" s="24"/>
      <c r="J16" s="51">
        <v>32</v>
      </c>
      <c r="K16" s="23">
        <v>32</v>
      </c>
      <c r="L16" s="23">
        <v>0</v>
      </c>
      <c r="M16" s="23"/>
      <c r="N16" s="52">
        <v>32</v>
      </c>
      <c r="O16" s="52">
        <v>0</v>
      </c>
      <c r="P16" s="53"/>
      <c r="Q16" s="53"/>
      <c r="R16" s="59"/>
      <c r="S16" s="59"/>
      <c r="T16" s="54"/>
      <c r="U16" s="54"/>
      <c r="V16" s="76"/>
      <c r="W16" s="76"/>
      <c r="X16" s="55"/>
      <c r="Y16" s="55"/>
    </row>
    <row r="17" spans="1:25" ht="25.5" customHeight="1">
      <c r="A17" s="21" t="s">
        <v>281</v>
      </c>
      <c r="B17" s="25" t="s">
        <v>280</v>
      </c>
      <c r="C17" s="51"/>
      <c r="D17" s="51"/>
      <c r="E17" s="51" t="s">
        <v>127</v>
      </c>
      <c r="F17" s="69"/>
      <c r="G17" s="51">
        <f>SUM(H17,J17)</f>
        <v>120</v>
      </c>
      <c r="H17" s="51">
        <v>28</v>
      </c>
      <c r="I17" s="72"/>
      <c r="J17" s="73">
        <v>92</v>
      </c>
      <c r="K17" s="51">
        <v>40</v>
      </c>
      <c r="L17" s="51">
        <v>52</v>
      </c>
      <c r="M17" s="51"/>
      <c r="N17" s="52">
        <v>48</v>
      </c>
      <c r="O17" s="52">
        <v>16</v>
      </c>
      <c r="P17" s="53">
        <v>44</v>
      </c>
      <c r="Q17" s="53">
        <v>36</v>
      </c>
      <c r="R17" s="59"/>
      <c r="S17" s="59"/>
      <c r="T17" s="54"/>
      <c r="U17" s="54"/>
      <c r="V17" s="76"/>
      <c r="W17" s="76"/>
      <c r="X17" s="55"/>
      <c r="Y17" s="55"/>
    </row>
    <row r="18" spans="1:25" ht="36">
      <c r="A18" s="16" t="s">
        <v>11</v>
      </c>
      <c r="B18" s="20" t="s">
        <v>16</v>
      </c>
      <c r="C18" s="46"/>
      <c r="D18" s="19"/>
      <c r="E18" s="19"/>
      <c r="F18" s="19">
        <v>186</v>
      </c>
      <c r="G18" s="19">
        <f>SUM(G19:G20)</f>
        <v>195</v>
      </c>
      <c r="H18" s="19">
        <f>H19+H20</f>
        <v>65</v>
      </c>
      <c r="I18" s="19">
        <v>124</v>
      </c>
      <c r="J18" s="19">
        <f aca="true" t="shared" si="1" ref="J18:Y18">J19+J20</f>
        <v>130</v>
      </c>
      <c r="K18" s="19">
        <f t="shared" si="1"/>
        <v>68</v>
      </c>
      <c r="L18" s="19">
        <f t="shared" si="1"/>
        <v>62</v>
      </c>
      <c r="M18" s="19"/>
      <c r="N18" s="47">
        <f t="shared" si="1"/>
        <v>64</v>
      </c>
      <c r="O18" s="47">
        <f t="shared" si="1"/>
        <v>32</v>
      </c>
      <c r="P18" s="48">
        <f t="shared" si="1"/>
        <v>66</v>
      </c>
      <c r="Q18" s="48">
        <f t="shared" si="1"/>
        <v>30</v>
      </c>
      <c r="R18" s="60">
        <f t="shared" si="1"/>
        <v>0</v>
      </c>
      <c r="S18" s="60">
        <f t="shared" si="1"/>
        <v>0</v>
      </c>
      <c r="T18" s="49">
        <f t="shared" si="1"/>
        <v>0</v>
      </c>
      <c r="U18" s="49">
        <f t="shared" si="1"/>
        <v>0</v>
      </c>
      <c r="V18" s="75">
        <f t="shared" si="1"/>
        <v>0</v>
      </c>
      <c r="W18" s="75">
        <f t="shared" si="1"/>
        <v>0</v>
      </c>
      <c r="X18" s="50">
        <f t="shared" si="1"/>
        <v>0</v>
      </c>
      <c r="Y18" s="50">
        <f t="shared" si="1"/>
        <v>0</v>
      </c>
    </row>
    <row r="19" spans="1:25" ht="12.75">
      <c r="A19" s="25" t="s">
        <v>12</v>
      </c>
      <c r="B19" s="45" t="s">
        <v>17</v>
      </c>
      <c r="C19" s="22"/>
      <c r="D19" s="23"/>
      <c r="E19" s="23">
        <v>2</v>
      </c>
      <c r="F19" s="63"/>
      <c r="G19" s="23">
        <f>SUM(H19,J19)</f>
        <v>81</v>
      </c>
      <c r="H19" s="23">
        <v>27</v>
      </c>
      <c r="I19" s="24"/>
      <c r="J19" s="51">
        <v>54</v>
      </c>
      <c r="K19" s="23">
        <v>28</v>
      </c>
      <c r="L19" s="23">
        <v>26</v>
      </c>
      <c r="M19" s="23"/>
      <c r="N19" s="52">
        <v>32</v>
      </c>
      <c r="O19" s="52">
        <v>16</v>
      </c>
      <c r="P19" s="53">
        <v>22</v>
      </c>
      <c r="Q19" s="53">
        <v>10</v>
      </c>
      <c r="R19" s="59"/>
      <c r="S19" s="59"/>
      <c r="T19" s="54"/>
      <c r="U19" s="54"/>
      <c r="V19" s="76"/>
      <c r="W19" s="76"/>
      <c r="X19" s="55"/>
      <c r="Y19" s="55"/>
    </row>
    <row r="20" spans="1:25" ht="60.75" customHeight="1">
      <c r="A20" s="25" t="s">
        <v>13</v>
      </c>
      <c r="B20" s="45" t="s">
        <v>37</v>
      </c>
      <c r="C20" s="22"/>
      <c r="D20" s="23"/>
      <c r="E20" s="23">
        <v>2</v>
      </c>
      <c r="F20" s="63"/>
      <c r="G20" s="23">
        <f>H20+J20</f>
        <v>114</v>
      </c>
      <c r="H20" s="23">
        <v>38</v>
      </c>
      <c r="I20" s="24"/>
      <c r="J20" s="51">
        <f>N20+P20</f>
        <v>76</v>
      </c>
      <c r="K20" s="23">
        <v>40</v>
      </c>
      <c r="L20" s="23">
        <v>36</v>
      </c>
      <c r="M20" s="23"/>
      <c r="N20" s="52">
        <v>32</v>
      </c>
      <c r="O20" s="52">
        <v>16</v>
      </c>
      <c r="P20" s="53">
        <v>44</v>
      </c>
      <c r="Q20" s="53">
        <v>20</v>
      </c>
      <c r="R20" s="59"/>
      <c r="S20" s="59"/>
      <c r="T20" s="54"/>
      <c r="U20" s="54"/>
      <c r="V20" s="76"/>
      <c r="W20" s="76"/>
      <c r="X20" s="55"/>
      <c r="Y20" s="55"/>
    </row>
    <row r="21" spans="1:26" ht="15" customHeight="1">
      <c r="A21" s="16" t="s">
        <v>38</v>
      </c>
      <c r="B21" s="20" t="s">
        <v>39</v>
      </c>
      <c r="C21" s="17"/>
      <c r="D21" s="18"/>
      <c r="E21" s="18"/>
      <c r="F21" s="19">
        <v>2322</v>
      </c>
      <c r="G21" s="19">
        <f>SUM(G22,G33)</f>
        <v>4231</v>
      </c>
      <c r="H21" s="19">
        <f>SUM(H22,H33)</f>
        <v>1135</v>
      </c>
      <c r="I21" s="19">
        <v>1548</v>
      </c>
      <c r="J21" s="19">
        <f>SUM(J22,J33)</f>
        <v>2268</v>
      </c>
      <c r="K21" s="19">
        <f>SUM(K22,K33)</f>
        <v>1581</v>
      </c>
      <c r="L21" s="19">
        <f>SUM(L22,L33)</f>
        <v>687</v>
      </c>
      <c r="M21" s="19"/>
      <c r="N21" s="19">
        <f aca="true" t="shared" si="2" ref="N21:Y21">SUM(N22,N33)</f>
        <v>240</v>
      </c>
      <c r="O21" s="19">
        <f t="shared" si="2"/>
        <v>40</v>
      </c>
      <c r="P21" s="19">
        <f t="shared" si="2"/>
        <v>608</v>
      </c>
      <c r="Q21" s="19">
        <f t="shared" si="2"/>
        <v>160</v>
      </c>
      <c r="R21" s="60">
        <f t="shared" si="2"/>
        <v>468</v>
      </c>
      <c r="S21" s="60">
        <f t="shared" si="2"/>
        <v>104</v>
      </c>
      <c r="T21" s="19">
        <f t="shared" si="2"/>
        <v>788</v>
      </c>
      <c r="U21" s="19">
        <f t="shared" si="2"/>
        <v>183</v>
      </c>
      <c r="V21" s="75">
        <f t="shared" si="2"/>
        <v>542</v>
      </c>
      <c r="W21" s="75">
        <f t="shared" si="2"/>
        <v>74</v>
      </c>
      <c r="X21" s="19">
        <f t="shared" si="2"/>
        <v>444</v>
      </c>
      <c r="Y21" s="19">
        <f t="shared" si="2"/>
        <v>126</v>
      </c>
      <c r="Z21" s="61"/>
    </row>
    <row r="22" spans="1:25" ht="24">
      <c r="A22" s="16" t="s">
        <v>40</v>
      </c>
      <c r="B22" s="20" t="s">
        <v>41</v>
      </c>
      <c r="C22" s="17"/>
      <c r="D22" s="18"/>
      <c r="E22" s="18"/>
      <c r="F22" s="19">
        <v>750</v>
      </c>
      <c r="G22" s="19">
        <f>SUM(G23:G32)</f>
        <v>1076</v>
      </c>
      <c r="H22" s="19">
        <f>SUM(H23:H32)</f>
        <v>358</v>
      </c>
      <c r="I22" s="19">
        <v>500</v>
      </c>
      <c r="J22" s="19">
        <f>SUM(J23:J32)</f>
        <v>718</v>
      </c>
      <c r="K22" s="19">
        <f>SUM(K23:K32)</f>
        <v>594</v>
      </c>
      <c r="L22" s="19">
        <f>SUM(L23:L32)</f>
        <v>124</v>
      </c>
      <c r="M22" s="19"/>
      <c r="N22" s="19">
        <f aca="true" t="shared" si="3" ref="N22:Y22">SUM(N23:N32)</f>
        <v>240</v>
      </c>
      <c r="O22" s="19">
        <f t="shared" si="3"/>
        <v>40</v>
      </c>
      <c r="P22" s="19">
        <f t="shared" si="3"/>
        <v>220</v>
      </c>
      <c r="Q22" s="19">
        <f t="shared" si="3"/>
        <v>48</v>
      </c>
      <c r="R22" s="60">
        <f t="shared" si="3"/>
        <v>162</v>
      </c>
      <c r="S22" s="60">
        <f t="shared" si="3"/>
        <v>30</v>
      </c>
      <c r="T22" s="19">
        <f t="shared" si="3"/>
        <v>0</v>
      </c>
      <c r="U22" s="19">
        <f t="shared" si="3"/>
        <v>0</v>
      </c>
      <c r="V22" s="75">
        <f t="shared" si="3"/>
        <v>48</v>
      </c>
      <c r="W22" s="75">
        <f t="shared" si="3"/>
        <v>0</v>
      </c>
      <c r="X22" s="19">
        <f t="shared" si="3"/>
        <v>48</v>
      </c>
      <c r="Y22" s="19">
        <f t="shared" si="3"/>
        <v>6</v>
      </c>
    </row>
    <row r="23" spans="1:25" ht="24">
      <c r="A23" s="25" t="s">
        <v>42</v>
      </c>
      <c r="B23" s="45" t="s">
        <v>141</v>
      </c>
      <c r="C23" s="174" t="s">
        <v>68</v>
      </c>
      <c r="D23" s="23"/>
      <c r="E23" s="137">
        <v>1</v>
      </c>
      <c r="F23" s="62"/>
      <c r="G23" s="23">
        <f>SUM(H23,J23)</f>
        <v>258</v>
      </c>
      <c r="H23" s="23">
        <v>86</v>
      </c>
      <c r="I23" s="24"/>
      <c r="J23" s="51">
        <f>N23+P23+R23</f>
        <v>172</v>
      </c>
      <c r="K23" s="23">
        <v>146</v>
      </c>
      <c r="L23" s="23">
        <f>O23+Q23</f>
        <v>26</v>
      </c>
      <c r="M23" s="23"/>
      <c r="N23" s="52">
        <v>128</v>
      </c>
      <c r="O23" s="52">
        <v>16</v>
      </c>
      <c r="P23" s="53">
        <v>44</v>
      </c>
      <c r="Q23" s="53">
        <v>10</v>
      </c>
      <c r="R23" s="59"/>
      <c r="S23" s="59"/>
      <c r="T23" s="54"/>
      <c r="U23" s="54"/>
      <c r="V23" s="76"/>
      <c r="W23" s="76"/>
      <c r="X23" s="55"/>
      <c r="Y23" s="55"/>
    </row>
    <row r="24" spans="1:25" ht="15.75" customHeight="1">
      <c r="A24" s="25" t="s">
        <v>43</v>
      </c>
      <c r="B24" s="45" t="s">
        <v>18</v>
      </c>
      <c r="C24" s="175"/>
      <c r="D24" s="23"/>
      <c r="E24" s="138"/>
      <c r="F24" s="62"/>
      <c r="G24" s="23">
        <f>SUM(H24,J24)</f>
        <v>162</v>
      </c>
      <c r="H24" s="23">
        <v>54</v>
      </c>
      <c r="I24" s="24"/>
      <c r="J24" s="51">
        <f>N24+P24+R24</f>
        <v>108</v>
      </c>
      <c r="K24" s="23">
        <f>J24-O24-Q24</f>
        <v>90</v>
      </c>
      <c r="L24" s="23">
        <f>O24+Q24</f>
        <v>18</v>
      </c>
      <c r="M24" s="23"/>
      <c r="N24" s="52">
        <v>64</v>
      </c>
      <c r="O24" s="52">
        <v>8</v>
      </c>
      <c r="P24" s="53">
        <v>44</v>
      </c>
      <c r="Q24" s="53">
        <v>10</v>
      </c>
      <c r="R24" s="59"/>
      <c r="S24" s="59"/>
      <c r="T24" s="54"/>
      <c r="U24" s="54"/>
      <c r="V24" s="76"/>
      <c r="W24" s="76"/>
      <c r="X24" s="55"/>
      <c r="Y24" s="55"/>
    </row>
    <row r="25" spans="1:25" ht="24">
      <c r="A25" s="25" t="s">
        <v>44</v>
      </c>
      <c r="B25" s="45" t="s">
        <v>77</v>
      </c>
      <c r="C25" s="22">
        <v>2</v>
      </c>
      <c r="D25" s="23"/>
      <c r="E25" s="23"/>
      <c r="F25" s="23"/>
      <c r="G25" s="23">
        <f>H25+J25</f>
        <v>99</v>
      </c>
      <c r="H25" s="23">
        <v>33</v>
      </c>
      <c r="I25" s="24"/>
      <c r="J25" s="51">
        <f>N25+P25+R25+T25</f>
        <v>66</v>
      </c>
      <c r="K25" s="23">
        <v>44</v>
      </c>
      <c r="L25" s="23">
        <v>22</v>
      </c>
      <c r="M25" s="23"/>
      <c r="N25" s="52"/>
      <c r="O25" s="52"/>
      <c r="P25" s="53">
        <v>66</v>
      </c>
      <c r="Q25" s="53">
        <v>22</v>
      </c>
      <c r="R25" s="59"/>
      <c r="S25" s="59"/>
      <c r="T25" s="54"/>
      <c r="U25" s="54"/>
      <c r="V25" s="76"/>
      <c r="W25" s="76"/>
      <c r="X25" s="55"/>
      <c r="Y25" s="55"/>
    </row>
    <row r="26" spans="1:25" ht="34.5" customHeight="1">
      <c r="A26" s="25" t="s">
        <v>45</v>
      </c>
      <c r="B26" s="45" t="s">
        <v>100</v>
      </c>
      <c r="C26" s="134" t="s">
        <v>149</v>
      </c>
      <c r="D26" s="23"/>
      <c r="E26" s="23"/>
      <c r="F26" s="23"/>
      <c r="G26" s="23">
        <f>H26+J26</f>
        <v>90</v>
      </c>
      <c r="H26" s="23">
        <v>30</v>
      </c>
      <c r="I26" s="24"/>
      <c r="J26" s="51">
        <f>N26+P26+R26+T26</f>
        <v>60</v>
      </c>
      <c r="K26" s="23">
        <v>45</v>
      </c>
      <c r="L26" s="23">
        <v>15</v>
      </c>
      <c r="M26" s="23"/>
      <c r="N26" s="52"/>
      <c r="O26" s="52"/>
      <c r="P26" s="53"/>
      <c r="Q26" s="53"/>
      <c r="R26" s="59">
        <v>60</v>
      </c>
      <c r="S26" s="59">
        <v>15</v>
      </c>
      <c r="T26" s="54"/>
      <c r="U26" s="54"/>
      <c r="V26" s="76"/>
      <c r="W26" s="76"/>
      <c r="X26" s="55"/>
      <c r="Y26" s="55"/>
    </row>
    <row r="27" spans="1:25" ht="51" customHeight="1">
      <c r="A27" s="25" t="s">
        <v>46</v>
      </c>
      <c r="B27" s="45" t="s">
        <v>101</v>
      </c>
      <c r="C27" s="136"/>
      <c r="D27" s="23"/>
      <c r="E27" s="23"/>
      <c r="F27" s="23"/>
      <c r="G27" s="23">
        <f>H27+J27</f>
        <v>85</v>
      </c>
      <c r="H27" s="23">
        <v>28</v>
      </c>
      <c r="I27" s="24"/>
      <c r="J27" s="51">
        <f>N27+P27+R27+T27</f>
        <v>57</v>
      </c>
      <c r="K27" s="23">
        <v>42</v>
      </c>
      <c r="L27" s="23">
        <v>15</v>
      </c>
      <c r="M27" s="23"/>
      <c r="N27" s="52"/>
      <c r="O27" s="52"/>
      <c r="P27" s="53"/>
      <c r="Q27" s="53"/>
      <c r="R27" s="59">
        <v>57</v>
      </c>
      <c r="S27" s="59">
        <v>15</v>
      </c>
      <c r="T27" s="54"/>
      <c r="U27" s="54"/>
      <c r="V27" s="76"/>
      <c r="W27" s="76"/>
      <c r="X27" s="55"/>
      <c r="Y27" s="55"/>
    </row>
    <row r="28" spans="1:25" ht="36" customHeight="1">
      <c r="A28" s="23" t="s">
        <v>102</v>
      </c>
      <c r="B28" s="45" t="s">
        <v>19</v>
      </c>
      <c r="C28" s="51">
        <v>5</v>
      </c>
      <c r="D28" s="51"/>
      <c r="E28" s="51"/>
      <c r="F28" s="69"/>
      <c r="G28" s="51">
        <v>72</v>
      </c>
      <c r="H28" s="51">
        <v>24</v>
      </c>
      <c r="I28" s="72"/>
      <c r="J28" s="73">
        <v>48</v>
      </c>
      <c r="K28" s="51">
        <v>48</v>
      </c>
      <c r="L28" s="51">
        <v>0</v>
      </c>
      <c r="M28" s="51"/>
      <c r="N28" s="52"/>
      <c r="O28" s="52"/>
      <c r="P28" s="53"/>
      <c r="Q28" s="53"/>
      <c r="R28" s="59"/>
      <c r="S28" s="59"/>
      <c r="T28" s="54"/>
      <c r="U28" s="54"/>
      <c r="V28" s="76">
        <v>48</v>
      </c>
      <c r="W28" s="76">
        <v>0</v>
      </c>
      <c r="X28" s="55"/>
      <c r="Y28" s="55"/>
    </row>
    <row r="29" spans="1:25" ht="23.25" customHeight="1">
      <c r="A29" s="23" t="s">
        <v>103</v>
      </c>
      <c r="B29" s="56" t="s">
        <v>20</v>
      </c>
      <c r="C29" s="23">
        <v>2</v>
      </c>
      <c r="D29" s="23"/>
      <c r="E29" s="23"/>
      <c r="F29" s="62"/>
      <c r="G29" s="23">
        <f>H29+J29</f>
        <v>105</v>
      </c>
      <c r="H29" s="23">
        <v>35</v>
      </c>
      <c r="I29" s="24">
        <v>68</v>
      </c>
      <c r="J29" s="51">
        <v>70</v>
      </c>
      <c r="K29" s="23">
        <v>48</v>
      </c>
      <c r="L29" s="23">
        <v>22</v>
      </c>
      <c r="M29" s="23"/>
      <c r="N29" s="52">
        <v>48</v>
      </c>
      <c r="O29" s="52">
        <v>16</v>
      </c>
      <c r="P29" s="53">
        <v>22</v>
      </c>
      <c r="Q29" s="53">
        <v>6</v>
      </c>
      <c r="R29" s="59"/>
      <c r="S29" s="59"/>
      <c r="T29" s="54"/>
      <c r="U29" s="54"/>
      <c r="V29" s="76"/>
      <c r="W29" s="76"/>
      <c r="X29" s="55"/>
      <c r="Y29" s="55"/>
    </row>
    <row r="30" spans="1:25" ht="26.25" customHeight="1">
      <c r="A30" s="23" t="s">
        <v>128</v>
      </c>
      <c r="B30" s="45" t="s">
        <v>129</v>
      </c>
      <c r="C30" s="51"/>
      <c r="D30" s="51"/>
      <c r="E30" s="51" t="s">
        <v>127</v>
      </c>
      <c r="F30" s="69"/>
      <c r="G30" s="51">
        <v>66</v>
      </c>
      <c r="H30" s="51">
        <v>22</v>
      </c>
      <c r="I30" s="72"/>
      <c r="J30" s="73">
        <v>44</v>
      </c>
      <c r="K30" s="51">
        <v>44</v>
      </c>
      <c r="L30" s="51">
        <v>0</v>
      </c>
      <c r="M30" s="51"/>
      <c r="N30" s="52"/>
      <c r="O30" s="52"/>
      <c r="P30" s="53">
        <v>44</v>
      </c>
      <c r="Q30" s="53">
        <v>0</v>
      </c>
      <c r="R30" s="59"/>
      <c r="S30" s="59"/>
      <c r="T30" s="54"/>
      <c r="U30" s="54"/>
      <c r="V30" s="76"/>
      <c r="W30" s="76"/>
      <c r="X30" s="55"/>
      <c r="Y30" s="55"/>
    </row>
    <row r="31" spans="1:25" ht="36" customHeight="1">
      <c r="A31" s="131" t="s">
        <v>143</v>
      </c>
      <c r="B31" s="45" t="s">
        <v>139</v>
      </c>
      <c r="C31" s="51">
        <v>3</v>
      </c>
      <c r="D31" s="51"/>
      <c r="E31" s="51"/>
      <c r="F31" s="69"/>
      <c r="G31" s="51">
        <f>SUM(H31,J31)</f>
        <v>67</v>
      </c>
      <c r="H31" s="51">
        <v>22</v>
      </c>
      <c r="I31" s="72"/>
      <c r="J31" s="73">
        <v>45</v>
      </c>
      <c r="K31" s="51">
        <v>45</v>
      </c>
      <c r="L31" s="51">
        <v>0</v>
      </c>
      <c r="M31" s="51"/>
      <c r="N31" s="52"/>
      <c r="O31" s="52"/>
      <c r="P31" s="53"/>
      <c r="Q31" s="53"/>
      <c r="R31" s="59">
        <v>45</v>
      </c>
      <c r="S31" s="59">
        <v>0</v>
      </c>
      <c r="T31" s="54"/>
      <c r="U31" s="54"/>
      <c r="V31" s="76"/>
      <c r="W31" s="76"/>
      <c r="X31" s="55"/>
      <c r="Y31" s="55"/>
    </row>
    <row r="32" spans="1:25" ht="15" customHeight="1">
      <c r="A32" s="23" t="s">
        <v>144</v>
      </c>
      <c r="B32" s="45" t="s">
        <v>131</v>
      </c>
      <c r="C32" s="23">
        <v>6</v>
      </c>
      <c r="D32" s="23"/>
      <c r="E32" s="23"/>
      <c r="F32" s="62"/>
      <c r="G32" s="23">
        <f>SUM(H32,J32)</f>
        <v>72</v>
      </c>
      <c r="H32" s="23">
        <v>24</v>
      </c>
      <c r="I32" s="24"/>
      <c r="J32" s="51">
        <v>48</v>
      </c>
      <c r="K32" s="23">
        <v>42</v>
      </c>
      <c r="L32" s="23">
        <v>6</v>
      </c>
      <c r="M32" s="23"/>
      <c r="N32" s="52"/>
      <c r="O32" s="52"/>
      <c r="P32" s="53"/>
      <c r="Q32" s="53"/>
      <c r="R32" s="59"/>
      <c r="S32" s="59"/>
      <c r="T32" s="54"/>
      <c r="U32" s="54"/>
      <c r="V32" s="76"/>
      <c r="W32" s="76"/>
      <c r="X32" s="55">
        <v>48</v>
      </c>
      <c r="Y32" s="55">
        <v>6</v>
      </c>
    </row>
    <row r="33" spans="1:25" ht="24" customHeight="1">
      <c r="A33" s="26" t="s">
        <v>48</v>
      </c>
      <c r="B33" s="20" t="s">
        <v>47</v>
      </c>
      <c r="C33" s="19"/>
      <c r="D33" s="19">
        <v>4</v>
      </c>
      <c r="E33" s="19"/>
      <c r="F33" s="19">
        <v>1572</v>
      </c>
      <c r="G33" s="19">
        <f>SUM(G34,G40,G53,G63,G67)</f>
        <v>3155</v>
      </c>
      <c r="H33" s="19">
        <f>SUM(H34,H40,H53,H63,H67)</f>
        <v>777</v>
      </c>
      <c r="I33" s="19">
        <v>1048</v>
      </c>
      <c r="J33" s="19">
        <f>SUM(J34,J40,J53,J63,J67)</f>
        <v>1550</v>
      </c>
      <c r="K33" s="19">
        <f>SUM(K34,K40,K53,K63,K67)</f>
        <v>987</v>
      </c>
      <c r="L33" s="19">
        <f>SUM(L34,L40,L53,L63,L67)</f>
        <v>563</v>
      </c>
      <c r="M33" s="19"/>
      <c r="N33" s="19">
        <f aca="true" t="shared" si="4" ref="N33:Y33">SUM(N34,N40,N53,N63,N67)</f>
        <v>0</v>
      </c>
      <c r="O33" s="19">
        <f t="shared" si="4"/>
        <v>0</v>
      </c>
      <c r="P33" s="19">
        <f t="shared" si="4"/>
        <v>388</v>
      </c>
      <c r="Q33" s="19">
        <f t="shared" si="4"/>
        <v>112</v>
      </c>
      <c r="R33" s="60">
        <f t="shared" si="4"/>
        <v>306</v>
      </c>
      <c r="S33" s="60">
        <f t="shared" si="4"/>
        <v>74</v>
      </c>
      <c r="T33" s="19">
        <f t="shared" si="4"/>
        <v>788</v>
      </c>
      <c r="U33" s="19">
        <f t="shared" si="4"/>
        <v>183</v>
      </c>
      <c r="V33" s="75">
        <f t="shared" si="4"/>
        <v>494</v>
      </c>
      <c r="W33" s="75">
        <f t="shared" si="4"/>
        <v>74</v>
      </c>
      <c r="X33" s="19">
        <f t="shared" si="4"/>
        <v>396</v>
      </c>
      <c r="Y33" s="19">
        <f t="shared" si="4"/>
        <v>120</v>
      </c>
    </row>
    <row r="34" spans="1:25" ht="83.25" customHeight="1">
      <c r="A34" s="57" t="s">
        <v>95</v>
      </c>
      <c r="B34" s="58" t="s">
        <v>104</v>
      </c>
      <c r="C34" s="24">
        <v>3</v>
      </c>
      <c r="D34" s="24"/>
      <c r="E34" s="24"/>
      <c r="F34" s="24"/>
      <c r="G34" s="24">
        <f>SUM(G35:G39)</f>
        <v>475</v>
      </c>
      <c r="H34" s="24">
        <f>SUM(H35:H37)</f>
        <v>103</v>
      </c>
      <c r="I34" s="24"/>
      <c r="J34" s="24">
        <f aca="true" t="shared" si="5" ref="J34:S34">SUM(J35:J37)</f>
        <v>206</v>
      </c>
      <c r="K34" s="24">
        <f t="shared" si="5"/>
        <v>123</v>
      </c>
      <c r="L34" s="24">
        <f t="shared" si="5"/>
        <v>83</v>
      </c>
      <c r="M34" s="24"/>
      <c r="N34" s="47">
        <f t="shared" si="5"/>
        <v>0</v>
      </c>
      <c r="O34" s="47">
        <f t="shared" si="5"/>
        <v>0</v>
      </c>
      <c r="P34" s="48">
        <f>SUM(P35:P39)</f>
        <v>312</v>
      </c>
      <c r="Q34" s="48">
        <f>SUM(Q35:Q39)</f>
        <v>68</v>
      </c>
      <c r="R34" s="60">
        <f>SUM(R35:R39)</f>
        <v>60</v>
      </c>
      <c r="S34" s="60">
        <f t="shared" si="5"/>
        <v>15</v>
      </c>
      <c r="T34" s="49">
        <v>0</v>
      </c>
      <c r="U34" s="49">
        <v>0</v>
      </c>
      <c r="V34" s="75">
        <v>0</v>
      </c>
      <c r="W34" s="75">
        <v>0</v>
      </c>
      <c r="X34" s="50">
        <v>0</v>
      </c>
      <c r="Y34" s="50">
        <v>0</v>
      </c>
    </row>
    <row r="35" spans="1:25" ht="27" customHeight="1">
      <c r="A35" s="27" t="s">
        <v>49</v>
      </c>
      <c r="B35" s="44" t="s">
        <v>78</v>
      </c>
      <c r="C35" s="23"/>
      <c r="D35" s="23"/>
      <c r="E35" s="23" t="s">
        <v>127</v>
      </c>
      <c r="F35" s="62"/>
      <c r="G35" s="23">
        <f>SUM(H35,J35)</f>
        <v>132</v>
      </c>
      <c r="H35" s="23">
        <v>44</v>
      </c>
      <c r="I35" s="24"/>
      <c r="J35" s="51">
        <f>P35+R35+T35+V35+X35</f>
        <v>88</v>
      </c>
      <c r="K35" s="23">
        <v>64</v>
      </c>
      <c r="L35" s="23">
        <v>24</v>
      </c>
      <c r="M35" s="23"/>
      <c r="N35" s="52"/>
      <c r="O35" s="52"/>
      <c r="P35" s="53">
        <v>88</v>
      </c>
      <c r="Q35" s="53">
        <v>24</v>
      </c>
      <c r="R35" s="59"/>
      <c r="S35" s="59"/>
      <c r="T35" s="54"/>
      <c r="U35" s="54"/>
      <c r="V35" s="76"/>
      <c r="W35" s="76"/>
      <c r="X35" s="55"/>
      <c r="Y35" s="55"/>
    </row>
    <row r="36" spans="1:25" ht="62.25" customHeight="1">
      <c r="A36" s="27" t="s">
        <v>79</v>
      </c>
      <c r="B36" s="44" t="s">
        <v>80</v>
      </c>
      <c r="C36" s="23">
        <v>2</v>
      </c>
      <c r="D36" s="23"/>
      <c r="E36" s="176" t="s">
        <v>120</v>
      </c>
      <c r="F36" s="62"/>
      <c r="G36" s="23">
        <f>SUM(H36,J36)</f>
        <v>122</v>
      </c>
      <c r="H36" s="23">
        <v>41</v>
      </c>
      <c r="I36" s="24"/>
      <c r="J36" s="51">
        <f>P36+R36+T36+V36+X36</f>
        <v>81</v>
      </c>
      <c r="K36" s="23">
        <v>54</v>
      </c>
      <c r="L36" s="23">
        <v>27</v>
      </c>
      <c r="M36" s="23"/>
      <c r="N36" s="52"/>
      <c r="O36" s="52"/>
      <c r="P36" s="53">
        <v>66</v>
      </c>
      <c r="Q36" s="53">
        <v>22</v>
      </c>
      <c r="R36" s="59">
        <v>15</v>
      </c>
      <c r="S36" s="59">
        <v>5</v>
      </c>
      <c r="T36" s="54"/>
      <c r="U36" s="54"/>
      <c r="V36" s="76"/>
      <c r="W36" s="76"/>
      <c r="X36" s="55"/>
      <c r="Y36" s="55"/>
    </row>
    <row r="37" spans="1:25" ht="47.25" customHeight="1">
      <c r="A37" s="27" t="s">
        <v>81</v>
      </c>
      <c r="B37" s="44" t="s">
        <v>82</v>
      </c>
      <c r="C37" s="23"/>
      <c r="D37" s="23"/>
      <c r="E37" s="177"/>
      <c r="F37" s="62"/>
      <c r="G37" s="23">
        <f>SUM(H37,J37)</f>
        <v>55</v>
      </c>
      <c r="H37" s="23">
        <v>18</v>
      </c>
      <c r="I37" s="24"/>
      <c r="J37" s="51">
        <v>37</v>
      </c>
      <c r="K37" s="23">
        <v>5</v>
      </c>
      <c r="L37" s="23">
        <v>32</v>
      </c>
      <c r="M37" s="23"/>
      <c r="N37" s="52"/>
      <c r="O37" s="52"/>
      <c r="P37" s="53">
        <v>22</v>
      </c>
      <c r="Q37" s="53">
        <v>22</v>
      </c>
      <c r="R37" s="59">
        <v>15</v>
      </c>
      <c r="S37" s="59">
        <v>10</v>
      </c>
      <c r="T37" s="54"/>
      <c r="U37" s="54"/>
      <c r="V37" s="76"/>
      <c r="W37" s="76"/>
      <c r="X37" s="55"/>
      <c r="Y37" s="55"/>
    </row>
    <row r="38" spans="1:25" ht="15" customHeight="1">
      <c r="A38" s="27" t="s">
        <v>157</v>
      </c>
      <c r="B38" s="44" t="s">
        <v>51</v>
      </c>
      <c r="C38" s="23"/>
      <c r="D38" s="23"/>
      <c r="E38" s="137" t="s">
        <v>120</v>
      </c>
      <c r="F38" s="62"/>
      <c r="G38" s="23">
        <v>12</v>
      </c>
      <c r="H38" s="23"/>
      <c r="I38" s="24"/>
      <c r="J38" s="51"/>
      <c r="K38" s="23"/>
      <c r="L38" s="23"/>
      <c r="M38" s="23"/>
      <c r="N38" s="52"/>
      <c r="O38" s="52"/>
      <c r="P38" s="53">
        <v>12</v>
      </c>
      <c r="Q38" s="53"/>
      <c r="R38" s="59"/>
      <c r="S38" s="66"/>
      <c r="T38" s="54"/>
      <c r="U38" s="54"/>
      <c r="V38" s="76"/>
      <c r="W38" s="76"/>
      <c r="X38" s="55"/>
      <c r="Y38" s="55"/>
    </row>
    <row r="39" spans="1:25" ht="27.75" customHeight="1">
      <c r="A39" s="27" t="s">
        <v>158</v>
      </c>
      <c r="B39" s="44" t="s">
        <v>159</v>
      </c>
      <c r="C39" s="23"/>
      <c r="D39" s="23"/>
      <c r="E39" s="138"/>
      <c r="F39" s="62"/>
      <c r="G39" s="23">
        <v>154</v>
      </c>
      <c r="H39" s="23"/>
      <c r="I39" s="24"/>
      <c r="J39" s="51"/>
      <c r="K39" s="23"/>
      <c r="L39" s="23"/>
      <c r="M39" s="23"/>
      <c r="N39" s="52"/>
      <c r="O39" s="52"/>
      <c r="P39" s="53">
        <v>124</v>
      </c>
      <c r="Q39" s="53"/>
      <c r="R39" s="59">
        <v>30</v>
      </c>
      <c r="S39" s="66"/>
      <c r="T39" s="54"/>
      <c r="U39" s="54"/>
      <c r="V39" s="76"/>
      <c r="W39" s="76"/>
      <c r="X39" s="55"/>
      <c r="Y39" s="55"/>
    </row>
    <row r="40" spans="1:25" ht="65.25" customHeight="1">
      <c r="A40" s="57" t="s">
        <v>96</v>
      </c>
      <c r="B40" s="58" t="s">
        <v>105</v>
      </c>
      <c r="C40" s="24">
        <v>5</v>
      </c>
      <c r="D40" s="24"/>
      <c r="E40" s="24"/>
      <c r="F40" s="24"/>
      <c r="G40" s="24">
        <f>SUM(G41:G52)</f>
        <v>1231</v>
      </c>
      <c r="H40" s="24">
        <f>SUM(H41:H50)</f>
        <v>288</v>
      </c>
      <c r="I40" s="24"/>
      <c r="J40" s="24">
        <f>SUM(J41:J52)</f>
        <v>574</v>
      </c>
      <c r="K40" s="24">
        <f>SUM(K41:K50)</f>
        <v>327</v>
      </c>
      <c r="L40" s="24">
        <f>SUM(L41:L50)</f>
        <v>247</v>
      </c>
      <c r="M40" s="24"/>
      <c r="N40" s="47">
        <f>SUM(N41:N49)</f>
        <v>0</v>
      </c>
      <c r="O40" s="47">
        <f>SUM(O41:O49)</f>
        <v>0</v>
      </c>
      <c r="P40" s="48">
        <f>SUM(P41:P52)</f>
        <v>76</v>
      </c>
      <c r="Q40" s="48">
        <f>SUM(Q41:Q50)</f>
        <v>44</v>
      </c>
      <c r="R40" s="60">
        <f>SUM(R41:R52)</f>
        <v>246</v>
      </c>
      <c r="S40" s="60">
        <f>SUM(S41:S50)</f>
        <v>59</v>
      </c>
      <c r="T40" s="49">
        <f>SUM(T41:T52)</f>
        <v>615</v>
      </c>
      <c r="U40" s="49">
        <f>SUM(U41:U50)</f>
        <v>144</v>
      </c>
      <c r="V40" s="75">
        <v>0</v>
      </c>
      <c r="W40" s="75">
        <v>0</v>
      </c>
      <c r="X40" s="50">
        <v>0</v>
      </c>
      <c r="Y40" s="50">
        <v>0</v>
      </c>
    </row>
    <row r="41" spans="1:25" ht="36" customHeight="1">
      <c r="A41" s="27" t="s">
        <v>64</v>
      </c>
      <c r="B41" s="44" t="s">
        <v>89</v>
      </c>
      <c r="C41" s="23"/>
      <c r="D41" s="23"/>
      <c r="E41" s="23" t="s">
        <v>151</v>
      </c>
      <c r="F41" s="23"/>
      <c r="G41" s="23">
        <f aca="true" t="shared" si="6" ref="G41:G50">SUM(H41,J41)</f>
        <v>57</v>
      </c>
      <c r="H41" s="23">
        <v>19</v>
      </c>
      <c r="I41" s="24"/>
      <c r="J41" s="23">
        <v>38</v>
      </c>
      <c r="K41" s="23">
        <v>28</v>
      </c>
      <c r="L41" s="23">
        <v>10</v>
      </c>
      <c r="M41" s="23"/>
      <c r="N41" s="52"/>
      <c r="O41" s="52"/>
      <c r="P41" s="53"/>
      <c r="Q41" s="53"/>
      <c r="R41" s="59"/>
      <c r="S41" s="59"/>
      <c r="T41" s="54">
        <v>38</v>
      </c>
      <c r="U41" s="54">
        <v>10</v>
      </c>
      <c r="V41" s="76"/>
      <c r="W41" s="76"/>
      <c r="X41" s="55"/>
      <c r="Y41" s="55"/>
    </row>
    <row r="42" spans="1:25" ht="58.5" customHeight="1">
      <c r="A42" s="27" t="s">
        <v>83</v>
      </c>
      <c r="B42" s="44" t="s">
        <v>130</v>
      </c>
      <c r="C42" s="23"/>
      <c r="D42" s="23">
        <v>4</v>
      </c>
      <c r="E42" s="23"/>
      <c r="F42" s="23"/>
      <c r="G42" s="23">
        <f t="shared" si="6"/>
        <v>142</v>
      </c>
      <c r="H42" s="23">
        <v>47</v>
      </c>
      <c r="I42" s="24"/>
      <c r="J42" s="23">
        <v>95</v>
      </c>
      <c r="K42" s="23">
        <v>55</v>
      </c>
      <c r="L42" s="23">
        <v>40</v>
      </c>
      <c r="M42" s="23">
        <v>19</v>
      </c>
      <c r="N42" s="52"/>
      <c r="O42" s="52"/>
      <c r="P42" s="53"/>
      <c r="Q42" s="53"/>
      <c r="R42" s="59"/>
      <c r="S42" s="59"/>
      <c r="T42" s="54">
        <v>95</v>
      </c>
      <c r="U42" s="54">
        <v>40</v>
      </c>
      <c r="V42" s="76"/>
      <c r="W42" s="76"/>
      <c r="X42" s="55"/>
      <c r="Y42" s="55"/>
    </row>
    <row r="43" spans="1:25" ht="36.75" customHeight="1">
      <c r="A43" s="27" t="s">
        <v>84</v>
      </c>
      <c r="B43" s="44" t="s">
        <v>86</v>
      </c>
      <c r="C43" s="23"/>
      <c r="D43" s="23"/>
      <c r="E43" s="23">
        <v>2</v>
      </c>
      <c r="F43" s="23"/>
      <c r="G43" s="23">
        <f t="shared" si="6"/>
        <v>66</v>
      </c>
      <c r="H43" s="23">
        <v>22</v>
      </c>
      <c r="I43" s="24"/>
      <c r="J43" s="51">
        <v>44</v>
      </c>
      <c r="K43" s="23">
        <v>0</v>
      </c>
      <c r="L43" s="23">
        <v>44</v>
      </c>
      <c r="M43" s="23"/>
      <c r="N43" s="52"/>
      <c r="O43" s="52"/>
      <c r="P43" s="53">
        <v>44</v>
      </c>
      <c r="Q43" s="53">
        <v>44</v>
      </c>
      <c r="R43" s="59"/>
      <c r="S43" s="59"/>
      <c r="T43" s="54"/>
      <c r="U43" s="54"/>
      <c r="V43" s="76"/>
      <c r="W43" s="76"/>
      <c r="X43" s="55"/>
      <c r="Y43" s="55"/>
    </row>
    <row r="44" spans="1:25" ht="38.25" customHeight="1">
      <c r="A44" s="27" t="s">
        <v>85</v>
      </c>
      <c r="B44" s="44" t="s">
        <v>106</v>
      </c>
      <c r="C44" s="23">
        <v>4</v>
      </c>
      <c r="D44" s="23"/>
      <c r="E44" s="23"/>
      <c r="F44" s="23"/>
      <c r="G44" s="23">
        <f t="shared" si="6"/>
        <v>143</v>
      </c>
      <c r="H44" s="23">
        <v>48</v>
      </c>
      <c r="I44" s="24"/>
      <c r="J44" s="23">
        <v>95</v>
      </c>
      <c r="K44" s="23">
        <v>57</v>
      </c>
      <c r="L44" s="23">
        <v>38</v>
      </c>
      <c r="M44" s="23"/>
      <c r="N44" s="52"/>
      <c r="O44" s="52"/>
      <c r="P44" s="53"/>
      <c r="Q44" s="53"/>
      <c r="R44" s="59"/>
      <c r="S44" s="59"/>
      <c r="T44" s="54">
        <v>95</v>
      </c>
      <c r="U44" s="54">
        <v>38</v>
      </c>
      <c r="V44" s="76"/>
      <c r="W44" s="76"/>
      <c r="X44" s="55"/>
      <c r="Y44" s="55"/>
    </row>
    <row r="45" spans="1:25" ht="35.25" customHeight="1">
      <c r="A45" s="27" t="s">
        <v>87</v>
      </c>
      <c r="B45" s="44" t="s">
        <v>107</v>
      </c>
      <c r="C45" s="23">
        <v>3</v>
      </c>
      <c r="D45" s="23"/>
      <c r="E45" s="23"/>
      <c r="F45" s="62"/>
      <c r="G45" s="23">
        <f t="shared" si="6"/>
        <v>90</v>
      </c>
      <c r="H45" s="23">
        <v>30</v>
      </c>
      <c r="I45" s="24"/>
      <c r="J45" s="23">
        <v>60</v>
      </c>
      <c r="K45" s="23">
        <v>40</v>
      </c>
      <c r="L45" s="23">
        <v>20</v>
      </c>
      <c r="M45" s="23"/>
      <c r="N45" s="52"/>
      <c r="O45" s="52"/>
      <c r="P45" s="53"/>
      <c r="Q45" s="53"/>
      <c r="R45" s="59">
        <v>60</v>
      </c>
      <c r="S45" s="59">
        <v>20</v>
      </c>
      <c r="T45" s="54"/>
      <c r="U45" s="54"/>
      <c r="V45" s="76"/>
      <c r="W45" s="76"/>
      <c r="X45" s="55"/>
      <c r="Y45" s="55"/>
    </row>
    <row r="46" spans="1:25" ht="38.25" customHeight="1">
      <c r="A46" s="27" t="s">
        <v>88</v>
      </c>
      <c r="B46" s="44" t="s">
        <v>108</v>
      </c>
      <c r="C46" s="23">
        <v>4</v>
      </c>
      <c r="D46" s="23"/>
      <c r="E46" s="23"/>
      <c r="F46" s="62"/>
      <c r="G46" s="23">
        <f t="shared" si="6"/>
        <v>102</v>
      </c>
      <c r="H46" s="23">
        <v>34</v>
      </c>
      <c r="I46" s="24"/>
      <c r="J46" s="23">
        <v>68</v>
      </c>
      <c r="K46" s="23">
        <v>36</v>
      </c>
      <c r="L46" s="23">
        <v>32</v>
      </c>
      <c r="M46" s="23"/>
      <c r="N46" s="52"/>
      <c r="O46" s="52"/>
      <c r="P46" s="53"/>
      <c r="Q46" s="53"/>
      <c r="R46" s="59">
        <v>30</v>
      </c>
      <c r="S46" s="59">
        <v>12</v>
      </c>
      <c r="T46" s="54">
        <v>38</v>
      </c>
      <c r="U46" s="54">
        <v>20</v>
      </c>
      <c r="V46" s="76"/>
      <c r="W46" s="76"/>
      <c r="X46" s="55"/>
      <c r="Y46" s="55"/>
    </row>
    <row r="47" spans="1:25" ht="38.25" customHeight="1">
      <c r="A47" s="27" t="s">
        <v>109</v>
      </c>
      <c r="B47" s="44" t="s">
        <v>110</v>
      </c>
      <c r="C47" s="23"/>
      <c r="D47" s="23"/>
      <c r="E47" s="23" t="s">
        <v>151</v>
      </c>
      <c r="F47" s="62"/>
      <c r="G47" s="23">
        <f t="shared" si="6"/>
        <v>80</v>
      </c>
      <c r="H47" s="23">
        <v>27</v>
      </c>
      <c r="I47" s="24"/>
      <c r="J47" s="23">
        <v>53</v>
      </c>
      <c r="K47" s="23">
        <v>26</v>
      </c>
      <c r="L47" s="23">
        <v>27</v>
      </c>
      <c r="M47" s="23"/>
      <c r="N47" s="52"/>
      <c r="O47" s="52"/>
      <c r="P47" s="53"/>
      <c r="Q47" s="53"/>
      <c r="R47" s="59">
        <v>15</v>
      </c>
      <c r="S47" s="59">
        <v>15</v>
      </c>
      <c r="T47" s="54">
        <v>38</v>
      </c>
      <c r="U47" s="54">
        <v>12</v>
      </c>
      <c r="V47" s="76"/>
      <c r="W47" s="76"/>
      <c r="X47" s="55"/>
      <c r="Y47" s="55"/>
    </row>
    <row r="48" spans="1:25" ht="38.25" customHeight="1">
      <c r="A48" s="27" t="s">
        <v>132</v>
      </c>
      <c r="B48" s="44" t="s">
        <v>133</v>
      </c>
      <c r="C48" s="23"/>
      <c r="D48" s="23"/>
      <c r="E48" s="23" t="s">
        <v>151</v>
      </c>
      <c r="F48" s="62"/>
      <c r="G48" s="23">
        <f t="shared" si="6"/>
        <v>57</v>
      </c>
      <c r="H48" s="23">
        <v>19</v>
      </c>
      <c r="I48" s="24"/>
      <c r="J48" s="23">
        <v>38</v>
      </c>
      <c r="K48" s="23">
        <v>26</v>
      </c>
      <c r="L48" s="23">
        <v>12</v>
      </c>
      <c r="M48" s="23"/>
      <c r="N48" s="52"/>
      <c r="O48" s="52"/>
      <c r="P48" s="53"/>
      <c r="Q48" s="53"/>
      <c r="R48" s="59"/>
      <c r="S48" s="59"/>
      <c r="T48" s="54">
        <v>38</v>
      </c>
      <c r="U48" s="54">
        <v>12</v>
      </c>
      <c r="V48" s="76"/>
      <c r="W48" s="76"/>
      <c r="X48" s="55"/>
      <c r="Y48" s="55"/>
    </row>
    <row r="49" spans="1:25" ht="29.25" customHeight="1">
      <c r="A49" s="27" t="s">
        <v>134</v>
      </c>
      <c r="B49" s="44" t="s">
        <v>135</v>
      </c>
      <c r="C49" s="23"/>
      <c r="D49" s="23"/>
      <c r="E49" s="23">
        <v>4</v>
      </c>
      <c r="F49" s="62"/>
      <c r="G49" s="23">
        <f t="shared" si="6"/>
        <v>57</v>
      </c>
      <c r="H49" s="23">
        <v>19</v>
      </c>
      <c r="I49" s="24"/>
      <c r="J49" s="23">
        <v>38</v>
      </c>
      <c r="K49" s="23">
        <v>26</v>
      </c>
      <c r="L49" s="23">
        <v>12</v>
      </c>
      <c r="M49" s="23"/>
      <c r="N49" s="52"/>
      <c r="O49" s="52"/>
      <c r="P49" s="53"/>
      <c r="Q49" s="53"/>
      <c r="R49" s="59"/>
      <c r="S49" s="59"/>
      <c r="T49" s="54">
        <v>38</v>
      </c>
      <c r="U49" s="54">
        <v>12</v>
      </c>
      <c r="V49" s="76"/>
      <c r="W49" s="76"/>
      <c r="X49" s="55"/>
      <c r="Y49" s="55"/>
    </row>
    <row r="50" spans="1:25" ht="36" customHeight="1">
      <c r="A50" s="27" t="s">
        <v>145</v>
      </c>
      <c r="B50" s="45" t="s">
        <v>181</v>
      </c>
      <c r="C50" s="51"/>
      <c r="D50" s="51"/>
      <c r="E50" s="51" t="s">
        <v>120</v>
      </c>
      <c r="F50" s="69"/>
      <c r="G50" s="51">
        <f t="shared" si="6"/>
        <v>68</v>
      </c>
      <c r="H50" s="51">
        <v>23</v>
      </c>
      <c r="I50" s="72"/>
      <c r="J50" s="73">
        <v>45</v>
      </c>
      <c r="K50" s="51">
        <v>33</v>
      </c>
      <c r="L50" s="51">
        <v>12</v>
      </c>
      <c r="M50" s="51"/>
      <c r="N50" s="52"/>
      <c r="O50" s="52"/>
      <c r="P50" s="53"/>
      <c r="Q50" s="53"/>
      <c r="R50" s="59">
        <v>45</v>
      </c>
      <c r="S50" s="59">
        <v>12</v>
      </c>
      <c r="T50" s="54"/>
      <c r="U50" s="54"/>
      <c r="V50" s="76"/>
      <c r="W50" s="76"/>
      <c r="X50" s="55"/>
      <c r="Y50" s="55"/>
    </row>
    <row r="51" spans="1:25" ht="15.75" customHeight="1">
      <c r="A51" s="27" t="s">
        <v>160</v>
      </c>
      <c r="B51" s="44" t="s">
        <v>51</v>
      </c>
      <c r="C51" s="51"/>
      <c r="D51" s="51"/>
      <c r="E51" s="132" t="s">
        <v>150</v>
      </c>
      <c r="F51" s="69"/>
      <c r="G51" s="51">
        <v>40</v>
      </c>
      <c r="H51" s="51"/>
      <c r="I51" s="72"/>
      <c r="J51" s="73"/>
      <c r="K51" s="51"/>
      <c r="L51" s="51"/>
      <c r="M51" s="51"/>
      <c r="N51" s="52"/>
      <c r="O51" s="52"/>
      <c r="P51" s="53">
        <v>6</v>
      </c>
      <c r="Q51" s="53"/>
      <c r="R51" s="59">
        <v>18</v>
      </c>
      <c r="S51" s="59"/>
      <c r="T51" s="54">
        <v>16</v>
      </c>
      <c r="U51" s="54"/>
      <c r="V51" s="76"/>
      <c r="W51" s="76"/>
      <c r="X51" s="55"/>
      <c r="Y51" s="55"/>
    </row>
    <row r="52" spans="1:25" ht="27.75" customHeight="1">
      <c r="A52" s="27" t="s">
        <v>161</v>
      </c>
      <c r="B52" s="44" t="s">
        <v>159</v>
      </c>
      <c r="C52" s="51"/>
      <c r="D52" s="51"/>
      <c r="E52" s="133"/>
      <c r="F52" s="69"/>
      <c r="G52" s="51">
        <v>329</v>
      </c>
      <c r="H52" s="51"/>
      <c r="I52" s="72"/>
      <c r="J52" s="73"/>
      <c r="K52" s="51"/>
      <c r="L52" s="51"/>
      <c r="M52" s="51"/>
      <c r="N52" s="52"/>
      <c r="O52" s="52"/>
      <c r="P52" s="53">
        <v>26</v>
      </c>
      <c r="Q52" s="53"/>
      <c r="R52" s="59">
        <v>78</v>
      </c>
      <c r="S52" s="59"/>
      <c r="T52" s="54">
        <v>219</v>
      </c>
      <c r="U52" s="54"/>
      <c r="V52" s="76">
        <v>6</v>
      </c>
      <c r="W52" s="76"/>
      <c r="X52" s="55"/>
      <c r="Y52" s="55"/>
    </row>
    <row r="53" spans="1:25" ht="60.75" customHeight="1">
      <c r="A53" s="57" t="s">
        <v>97</v>
      </c>
      <c r="B53" s="58" t="s">
        <v>111</v>
      </c>
      <c r="C53" s="24">
        <v>6</v>
      </c>
      <c r="D53" s="24"/>
      <c r="E53" s="24"/>
      <c r="F53" s="24"/>
      <c r="G53" s="24">
        <f>SUM(G54:G62)</f>
        <v>1042</v>
      </c>
      <c r="H53" s="24">
        <f>SUM(H54:H60)</f>
        <v>267</v>
      </c>
      <c r="I53" s="24"/>
      <c r="J53" s="24">
        <f>SUM(J54:J60)</f>
        <v>533</v>
      </c>
      <c r="K53" s="24">
        <f>SUM(K54:K60)</f>
        <v>384</v>
      </c>
      <c r="L53" s="24">
        <f>SUM(L54:L60)</f>
        <v>149</v>
      </c>
      <c r="M53" s="24"/>
      <c r="N53" s="47">
        <f>N54+N55+N56+N57</f>
        <v>0</v>
      </c>
      <c r="O53" s="47">
        <f>O54+O55+O56+O57</f>
        <v>0</v>
      </c>
      <c r="P53" s="48">
        <f>P54+P55+P56+P57</f>
        <v>0</v>
      </c>
      <c r="Q53" s="48">
        <f>Q54+Q55+Q56+Q57</f>
        <v>0</v>
      </c>
      <c r="R53" s="60">
        <f>R54+R55+R56+R57</f>
        <v>0</v>
      </c>
      <c r="S53" s="60">
        <f>S54+S55+S56+S57+SUM(S54:S60)</f>
        <v>0</v>
      </c>
      <c r="T53" s="49">
        <f>SUM(T54:T62)</f>
        <v>96</v>
      </c>
      <c r="U53" s="49">
        <f>SUM(U54:U60)</f>
        <v>19</v>
      </c>
      <c r="V53" s="75">
        <f>SUM(V54:V62)</f>
        <v>384</v>
      </c>
      <c r="W53" s="75">
        <f>SUM(W54:W60)</f>
        <v>54</v>
      </c>
      <c r="X53" s="50">
        <f>SUM(X54:X62)</f>
        <v>295</v>
      </c>
      <c r="Y53" s="50">
        <f>SUM(Y54:Y60)</f>
        <v>76</v>
      </c>
    </row>
    <row r="54" spans="1:25" ht="54" customHeight="1">
      <c r="A54" s="27" t="s">
        <v>50</v>
      </c>
      <c r="B54" s="44" t="s">
        <v>112</v>
      </c>
      <c r="C54" s="23"/>
      <c r="D54" s="23"/>
      <c r="E54" s="23" t="s">
        <v>142</v>
      </c>
      <c r="F54" s="62"/>
      <c r="G54" s="23">
        <f aca="true" t="shared" si="7" ref="G54:G60">SUM(H54,J54)</f>
        <v>72</v>
      </c>
      <c r="H54" s="23">
        <v>24</v>
      </c>
      <c r="I54" s="24"/>
      <c r="J54" s="23">
        <v>48</v>
      </c>
      <c r="K54" s="23">
        <v>32</v>
      </c>
      <c r="L54" s="23">
        <v>16</v>
      </c>
      <c r="M54" s="23"/>
      <c r="N54" s="52"/>
      <c r="O54" s="52"/>
      <c r="P54" s="53"/>
      <c r="Q54" s="53"/>
      <c r="R54" s="59"/>
      <c r="S54" s="59"/>
      <c r="T54" s="54"/>
      <c r="U54" s="54"/>
      <c r="V54" s="76"/>
      <c r="W54" s="76"/>
      <c r="X54" s="55">
        <v>48</v>
      </c>
      <c r="Y54" s="55">
        <v>16</v>
      </c>
    </row>
    <row r="55" spans="1:25" ht="69.75" customHeight="1">
      <c r="A55" s="27" t="s">
        <v>90</v>
      </c>
      <c r="B55" s="44" t="s">
        <v>113</v>
      </c>
      <c r="C55" s="23"/>
      <c r="D55" s="23"/>
      <c r="E55" s="23" t="s">
        <v>189</v>
      </c>
      <c r="F55" s="62"/>
      <c r="G55" s="23">
        <f t="shared" si="7"/>
        <v>201</v>
      </c>
      <c r="H55" s="23">
        <v>67</v>
      </c>
      <c r="I55" s="24"/>
      <c r="J55" s="23">
        <v>134</v>
      </c>
      <c r="K55" s="23">
        <v>97</v>
      </c>
      <c r="L55" s="23">
        <v>37</v>
      </c>
      <c r="M55" s="23"/>
      <c r="N55" s="52"/>
      <c r="O55" s="52"/>
      <c r="P55" s="53"/>
      <c r="Q55" s="53"/>
      <c r="R55" s="59"/>
      <c r="S55" s="59"/>
      <c r="T55" s="54">
        <v>38</v>
      </c>
      <c r="U55" s="54">
        <v>19</v>
      </c>
      <c r="V55" s="76">
        <v>96</v>
      </c>
      <c r="W55" s="76">
        <v>18</v>
      </c>
      <c r="X55" s="55"/>
      <c r="Y55" s="55"/>
    </row>
    <row r="56" spans="1:25" ht="60" customHeight="1">
      <c r="A56" s="27" t="s">
        <v>91</v>
      </c>
      <c r="B56" s="44" t="s">
        <v>114</v>
      </c>
      <c r="C56" s="23"/>
      <c r="D56" s="23"/>
      <c r="E56" s="23" t="s">
        <v>142</v>
      </c>
      <c r="F56" s="62"/>
      <c r="G56" s="23">
        <f t="shared" si="7"/>
        <v>138</v>
      </c>
      <c r="H56" s="23">
        <v>46</v>
      </c>
      <c r="I56" s="24"/>
      <c r="J56" s="23">
        <f>V56+X56</f>
        <v>92</v>
      </c>
      <c r="K56" s="23">
        <v>64</v>
      </c>
      <c r="L56" s="23">
        <v>28</v>
      </c>
      <c r="M56" s="23"/>
      <c r="N56" s="52"/>
      <c r="O56" s="52"/>
      <c r="P56" s="53"/>
      <c r="Q56" s="53"/>
      <c r="R56" s="59"/>
      <c r="S56" s="59"/>
      <c r="T56" s="54"/>
      <c r="U56" s="54"/>
      <c r="V56" s="76">
        <v>32</v>
      </c>
      <c r="W56" s="76">
        <v>4</v>
      </c>
      <c r="X56" s="55">
        <v>60</v>
      </c>
      <c r="Y56" s="55">
        <v>24</v>
      </c>
    </row>
    <row r="57" spans="1:25" ht="62.25" customHeight="1">
      <c r="A57" s="27" t="s">
        <v>92</v>
      </c>
      <c r="B57" s="44" t="s">
        <v>140</v>
      </c>
      <c r="C57" s="23"/>
      <c r="D57" s="23"/>
      <c r="E57" s="23" t="s">
        <v>142</v>
      </c>
      <c r="F57" s="62"/>
      <c r="G57" s="23">
        <f t="shared" si="7"/>
        <v>120</v>
      </c>
      <c r="H57" s="23">
        <v>40</v>
      </c>
      <c r="I57" s="24"/>
      <c r="J57" s="23">
        <f>V57+X57</f>
        <v>80</v>
      </c>
      <c r="K57" s="23">
        <v>58</v>
      </c>
      <c r="L57" s="23">
        <v>22</v>
      </c>
      <c r="M57" s="62"/>
      <c r="N57" s="64"/>
      <c r="O57" s="64"/>
      <c r="P57" s="65"/>
      <c r="Q57" s="65"/>
      <c r="R57" s="66"/>
      <c r="S57" s="66"/>
      <c r="T57" s="67"/>
      <c r="U57" s="54"/>
      <c r="V57" s="76">
        <v>32</v>
      </c>
      <c r="W57" s="76">
        <v>4</v>
      </c>
      <c r="X57" s="55">
        <v>48</v>
      </c>
      <c r="Y57" s="55">
        <v>18</v>
      </c>
    </row>
    <row r="58" spans="1:25" ht="72" customHeight="1">
      <c r="A58" s="27" t="s">
        <v>115</v>
      </c>
      <c r="B58" s="44" t="s">
        <v>152</v>
      </c>
      <c r="C58" s="23"/>
      <c r="D58" s="23"/>
      <c r="E58" s="23" t="s">
        <v>142</v>
      </c>
      <c r="F58" s="62"/>
      <c r="G58" s="23">
        <f t="shared" si="7"/>
        <v>120</v>
      </c>
      <c r="H58" s="23">
        <v>40</v>
      </c>
      <c r="I58" s="24"/>
      <c r="J58" s="23">
        <f>V58+X58</f>
        <v>80</v>
      </c>
      <c r="K58" s="23">
        <v>58</v>
      </c>
      <c r="L58" s="23">
        <v>22</v>
      </c>
      <c r="M58" s="23"/>
      <c r="N58" s="52"/>
      <c r="O58" s="52"/>
      <c r="P58" s="53"/>
      <c r="Q58" s="53"/>
      <c r="R58" s="59"/>
      <c r="S58" s="59"/>
      <c r="T58" s="54"/>
      <c r="U58" s="54"/>
      <c r="V58" s="76">
        <v>32</v>
      </c>
      <c r="W58" s="76">
        <v>4</v>
      </c>
      <c r="X58" s="55">
        <v>48</v>
      </c>
      <c r="Y58" s="55">
        <v>18</v>
      </c>
    </row>
    <row r="59" spans="1:25" ht="34.5" customHeight="1">
      <c r="A59" s="27" t="s">
        <v>136</v>
      </c>
      <c r="B59" s="44" t="s">
        <v>153</v>
      </c>
      <c r="C59" s="23"/>
      <c r="D59" s="23"/>
      <c r="E59" s="137" t="s">
        <v>189</v>
      </c>
      <c r="F59" s="62"/>
      <c r="G59" s="23">
        <f t="shared" si="7"/>
        <v>101</v>
      </c>
      <c r="H59" s="23">
        <v>34</v>
      </c>
      <c r="I59" s="24"/>
      <c r="J59" s="23">
        <v>67</v>
      </c>
      <c r="K59" s="23">
        <v>51</v>
      </c>
      <c r="L59" s="23">
        <v>16</v>
      </c>
      <c r="M59" s="23"/>
      <c r="N59" s="52"/>
      <c r="O59" s="52"/>
      <c r="P59" s="53"/>
      <c r="Q59" s="53"/>
      <c r="R59" s="59"/>
      <c r="S59" s="59"/>
      <c r="T59" s="54">
        <v>19</v>
      </c>
      <c r="U59" s="54">
        <v>0</v>
      </c>
      <c r="V59" s="76">
        <v>48</v>
      </c>
      <c r="W59" s="76">
        <v>16</v>
      </c>
      <c r="X59" s="68"/>
      <c r="Y59" s="68"/>
    </row>
    <row r="60" spans="1:25" ht="13.5" customHeight="1">
      <c r="A60" s="27" t="s">
        <v>137</v>
      </c>
      <c r="B60" s="44" t="s">
        <v>138</v>
      </c>
      <c r="C60" s="23"/>
      <c r="D60" s="23"/>
      <c r="E60" s="138"/>
      <c r="F60" s="62"/>
      <c r="G60" s="23">
        <f t="shared" si="7"/>
        <v>48</v>
      </c>
      <c r="H60" s="23">
        <v>16</v>
      </c>
      <c r="I60" s="63"/>
      <c r="J60" s="23">
        <v>32</v>
      </c>
      <c r="K60" s="23">
        <v>24</v>
      </c>
      <c r="L60" s="23">
        <v>8</v>
      </c>
      <c r="M60" s="23"/>
      <c r="N60" s="52"/>
      <c r="O60" s="52"/>
      <c r="P60" s="53"/>
      <c r="Q60" s="53"/>
      <c r="R60" s="59"/>
      <c r="S60" s="59"/>
      <c r="T60" s="54"/>
      <c r="U60" s="54"/>
      <c r="V60" s="76">
        <v>32</v>
      </c>
      <c r="W60" s="76">
        <v>8</v>
      </c>
      <c r="X60" s="55"/>
      <c r="Y60" s="55"/>
    </row>
    <row r="61" spans="1:25" ht="15.75" customHeight="1">
      <c r="A61" s="27" t="s">
        <v>162</v>
      </c>
      <c r="B61" s="44" t="s">
        <v>51</v>
      </c>
      <c r="C61" s="23"/>
      <c r="D61" s="23"/>
      <c r="E61" s="137" t="s">
        <v>192</v>
      </c>
      <c r="F61" s="62"/>
      <c r="G61" s="23">
        <v>27</v>
      </c>
      <c r="H61" s="23"/>
      <c r="I61" s="24"/>
      <c r="J61" s="23"/>
      <c r="K61" s="23"/>
      <c r="L61" s="23"/>
      <c r="M61" s="23"/>
      <c r="N61" s="52"/>
      <c r="O61" s="52"/>
      <c r="P61" s="53"/>
      <c r="Q61" s="53"/>
      <c r="R61" s="59"/>
      <c r="S61" s="59"/>
      <c r="T61" s="54"/>
      <c r="U61" s="54"/>
      <c r="V61" s="76">
        <v>18</v>
      </c>
      <c r="W61" s="77"/>
      <c r="X61" s="55">
        <v>9</v>
      </c>
      <c r="Y61" s="55"/>
    </row>
    <row r="62" spans="1:25" ht="27.75" customHeight="1">
      <c r="A62" s="27" t="s">
        <v>163</v>
      </c>
      <c r="B62" s="44" t="s">
        <v>159</v>
      </c>
      <c r="C62" s="23"/>
      <c r="D62" s="23"/>
      <c r="E62" s="138"/>
      <c r="F62" s="62"/>
      <c r="G62" s="23">
        <v>215</v>
      </c>
      <c r="H62" s="23"/>
      <c r="I62" s="24"/>
      <c r="J62" s="23"/>
      <c r="K62" s="23"/>
      <c r="L62" s="23"/>
      <c r="M62" s="23"/>
      <c r="N62" s="52"/>
      <c r="O62" s="52"/>
      <c r="P62" s="53"/>
      <c r="Q62" s="53"/>
      <c r="R62" s="59"/>
      <c r="S62" s="59"/>
      <c r="T62" s="54">
        <v>39</v>
      </c>
      <c r="U62" s="54"/>
      <c r="V62" s="76">
        <v>94</v>
      </c>
      <c r="W62" s="77"/>
      <c r="X62" s="55">
        <v>82</v>
      </c>
      <c r="Y62" s="55"/>
    </row>
    <row r="63" spans="1:25" ht="48.75" customHeight="1">
      <c r="A63" s="57" t="s">
        <v>98</v>
      </c>
      <c r="B63" s="58" t="s">
        <v>99</v>
      </c>
      <c r="C63" s="24">
        <v>4</v>
      </c>
      <c r="D63" s="24"/>
      <c r="E63" s="24"/>
      <c r="F63" s="24"/>
      <c r="G63" s="24">
        <f>SUM(G64:G66)</f>
        <v>106</v>
      </c>
      <c r="H63" s="24">
        <f>SUM(H64)</f>
        <v>29</v>
      </c>
      <c r="I63" s="24"/>
      <c r="J63" s="24">
        <f>SUM(J64)</f>
        <v>57</v>
      </c>
      <c r="K63" s="24">
        <f>SUM(K64)</f>
        <v>37</v>
      </c>
      <c r="L63" s="24">
        <f>SUM(L64)</f>
        <v>20</v>
      </c>
      <c r="M63" s="24"/>
      <c r="N63" s="47">
        <f aca="true" t="shared" si="8" ref="N63:U63">N64+N67</f>
        <v>0</v>
      </c>
      <c r="O63" s="47">
        <f t="shared" si="8"/>
        <v>0</v>
      </c>
      <c r="P63" s="48">
        <f t="shared" si="8"/>
        <v>0</v>
      </c>
      <c r="Q63" s="48">
        <f t="shared" si="8"/>
        <v>0</v>
      </c>
      <c r="R63" s="60">
        <f t="shared" si="8"/>
        <v>0</v>
      </c>
      <c r="S63" s="60">
        <f t="shared" si="8"/>
        <v>0</v>
      </c>
      <c r="T63" s="49">
        <f>SUM(T64:T66)</f>
        <v>77</v>
      </c>
      <c r="U63" s="49">
        <f t="shared" si="8"/>
        <v>20</v>
      </c>
      <c r="V63" s="75">
        <v>0</v>
      </c>
      <c r="W63" s="75">
        <v>0</v>
      </c>
      <c r="X63" s="50">
        <v>0</v>
      </c>
      <c r="Y63" s="50">
        <v>0</v>
      </c>
    </row>
    <row r="64" spans="1:25" ht="61.5" customHeight="1">
      <c r="A64" s="27" t="s">
        <v>93</v>
      </c>
      <c r="B64" s="44" t="s">
        <v>94</v>
      </c>
      <c r="C64" s="23"/>
      <c r="D64" s="23"/>
      <c r="E64" s="134" t="s">
        <v>151</v>
      </c>
      <c r="F64" s="62"/>
      <c r="G64" s="23">
        <f>SUM(H64,J64)</f>
        <v>86</v>
      </c>
      <c r="H64" s="23">
        <v>29</v>
      </c>
      <c r="I64" s="24"/>
      <c r="J64" s="23">
        <v>57</v>
      </c>
      <c r="K64" s="23">
        <v>37</v>
      </c>
      <c r="L64" s="23">
        <v>20</v>
      </c>
      <c r="M64" s="23"/>
      <c r="N64" s="52"/>
      <c r="O64" s="52"/>
      <c r="P64" s="53"/>
      <c r="Q64" s="53"/>
      <c r="R64" s="59"/>
      <c r="S64" s="59"/>
      <c r="T64" s="54">
        <v>57</v>
      </c>
      <c r="U64" s="54">
        <v>20</v>
      </c>
      <c r="V64" s="77"/>
      <c r="W64" s="77"/>
      <c r="X64" s="68"/>
      <c r="Y64" s="68"/>
    </row>
    <row r="65" spans="1:25" ht="16.5" customHeight="1">
      <c r="A65" s="27" t="s">
        <v>164</v>
      </c>
      <c r="B65" s="44" t="s">
        <v>51</v>
      </c>
      <c r="C65" s="23"/>
      <c r="D65" s="23"/>
      <c r="E65" s="135"/>
      <c r="F65" s="62"/>
      <c r="G65" s="23">
        <v>2</v>
      </c>
      <c r="H65" s="23"/>
      <c r="I65" s="24"/>
      <c r="J65" s="23"/>
      <c r="K65" s="23"/>
      <c r="L65" s="23"/>
      <c r="M65" s="23"/>
      <c r="N65" s="52"/>
      <c r="O65" s="52"/>
      <c r="P65" s="53"/>
      <c r="Q65" s="53"/>
      <c r="R65" s="59"/>
      <c r="S65" s="59"/>
      <c r="T65" s="54">
        <v>2</v>
      </c>
      <c r="U65" s="67"/>
      <c r="V65" s="77"/>
      <c r="W65" s="77"/>
      <c r="X65" s="68"/>
      <c r="Y65" s="68"/>
    </row>
    <row r="66" spans="1:25" ht="24" customHeight="1">
      <c r="A66" s="27" t="s">
        <v>165</v>
      </c>
      <c r="B66" s="44" t="s">
        <v>159</v>
      </c>
      <c r="C66" s="23"/>
      <c r="D66" s="23"/>
      <c r="E66" s="136"/>
      <c r="F66" s="62"/>
      <c r="G66" s="23">
        <v>18</v>
      </c>
      <c r="H66" s="23"/>
      <c r="I66" s="24"/>
      <c r="J66" s="23"/>
      <c r="K66" s="23"/>
      <c r="L66" s="23"/>
      <c r="M66" s="23"/>
      <c r="N66" s="52"/>
      <c r="O66" s="52"/>
      <c r="P66" s="53"/>
      <c r="Q66" s="53"/>
      <c r="R66" s="59"/>
      <c r="S66" s="59"/>
      <c r="T66" s="54">
        <v>18</v>
      </c>
      <c r="U66" s="67"/>
      <c r="V66" s="77"/>
      <c r="W66" s="77"/>
      <c r="X66" s="68"/>
      <c r="Y66" s="68"/>
    </row>
    <row r="67" spans="1:25" ht="26.25" customHeight="1">
      <c r="A67" s="57" t="s">
        <v>116</v>
      </c>
      <c r="B67" s="58" t="s">
        <v>118</v>
      </c>
      <c r="C67" s="24">
        <v>6</v>
      </c>
      <c r="D67" s="24"/>
      <c r="E67" s="24"/>
      <c r="F67" s="24"/>
      <c r="G67" s="24">
        <f>SUM(G68:G71)</f>
        <v>301</v>
      </c>
      <c r="H67" s="24">
        <f>SUM(H68:H71)</f>
        <v>90</v>
      </c>
      <c r="I67" s="24"/>
      <c r="J67" s="24">
        <f>SUM(J68:J71)</f>
        <v>180</v>
      </c>
      <c r="K67" s="24">
        <f>SUM(K68:K71)</f>
        <v>116</v>
      </c>
      <c r="L67" s="24">
        <f>SUM(L68:L71)</f>
        <v>64</v>
      </c>
      <c r="M67" s="24"/>
      <c r="N67" s="47">
        <v>0</v>
      </c>
      <c r="O67" s="47">
        <v>0</v>
      </c>
      <c r="P67" s="48">
        <v>0</v>
      </c>
      <c r="Q67" s="48">
        <v>0</v>
      </c>
      <c r="R67" s="60">
        <v>0</v>
      </c>
      <c r="S67" s="60">
        <v>0</v>
      </c>
      <c r="T67" s="49">
        <v>0</v>
      </c>
      <c r="U67" s="49">
        <v>0</v>
      </c>
      <c r="V67" s="75">
        <f>SUM(V68:V71)</f>
        <v>110</v>
      </c>
      <c r="W67" s="75">
        <v>20</v>
      </c>
      <c r="X67" s="50">
        <f>SUM(X68:X71)</f>
        <v>101</v>
      </c>
      <c r="Y67" s="50">
        <f>SUM(Y68:Y69)</f>
        <v>44</v>
      </c>
    </row>
    <row r="68" spans="1:25" ht="74.25" customHeight="1">
      <c r="A68" s="27" t="s">
        <v>117</v>
      </c>
      <c r="B68" s="44" t="s">
        <v>119</v>
      </c>
      <c r="C68" s="23"/>
      <c r="D68" s="23"/>
      <c r="E68" s="23" t="s">
        <v>150</v>
      </c>
      <c r="F68" s="23"/>
      <c r="G68" s="23">
        <f>SUM(H68,J68)</f>
        <v>132</v>
      </c>
      <c r="H68" s="23">
        <v>44</v>
      </c>
      <c r="I68" s="24"/>
      <c r="J68" s="23">
        <v>88</v>
      </c>
      <c r="K68" s="23">
        <v>76</v>
      </c>
      <c r="L68" s="23">
        <v>12</v>
      </c>
      <c r="M68" s="23"/>
      <c r="N68" s="52"/>
      <c r="O68" s="52"/>
      <c r="P68" s="53"/>
      <c r="Q68" s="53"/>
      <c r="R68" s="59"/>
      <c r="S68" s="59"/>
      <c r="T68" s="54"/>
      <c r="U68" s="54"/>
      <c r="V68" s="76">
        <v>88</v>
      </c>
      <c r="W68" s="76">
        <v>12</v>
      </c>
      <c r="X68" s="55"/>
      <c r="Y68" s="55"/>
    </row>
    <row r="69" spans="1:25" ht="23.25" customHeight="1">
      <c r="A69" s="27" t="s">
        <v>191</v>
      </c>
      <c r="B69" s="44" t="s">
        <v>190</v>
      </c>
      <c r="C69" s="23"/>
      <c r="D69" s="23"/>
      <c r="E69" s="51" t="s">
        <v>142</v>
      </c>
      <c r="F69" s="69"/>
      <c r="G69" s="51">
        <f>SUM(H69,J69)</f>
        <v>138</v>
      </c>
      <c r="H69" s="51">
        <v>46</v>
      </c>
      <c r="I69" s="72"/>
      <c r="J69" s="73">
        <v>92</v>
      </c>
      <c r="K69" s="51">
        <v>40</v>
      </c>
      <c r="L69" s="51">
        <v>52</v>
      </c>
      <c r="M69" s="51"/>
      <c r="N69" s="52"/>
      <c r="O69" s="52"/>
      <c r="P69" s="53"/>
      <c r="Q69" s="53"/>
      <c r="R69" s="59"/>
      <c r="S69" s="59"/>
      <c r="T69" s="54"/>
      <c r="U69" s="54"/>
      <c r="V69" s="76">
        <v>8</v>
      </c>
      <c r="W69" s="76">
        <v>8</v>
      </c>
      <c r="X69" s="55">
        <v>84</v>
      </c>
      <c r="Y69" s="55">
        <v>44</v>
      </c>
    </row>
    <row r="70" spans="1:25" ht="15" customHeight="1">
      <c r="A70" s="27" t="s">
        <v>166</v>
      </c>
      <c r="B70" s="44" t="s">
        <v>51</v>
      </c>
      <c r="C70" s="23"/>
      <c r="D70" s="23"/>
      <c r="E70" s="137" t="s">
        <v>192</v>
      </c>
      <c r="F70" s="23"/>
      <c r="G70" s="23">
        <v>3</v>
      </c>
      <c r="H70" s="62"/>
      <c r="I70" s="63"/>
      <c r="J70" s="62"/>
      <c r="K70" s="62"/>
      <c r="L70" s="62"/>
      <c r="M70" s="62"/>
      <c r="N70" s="52"/>
      <c r="O70" s="52"/>
      <c r="P70" s="53"/>
      <c r="Q70" s="53"/>
      <c r="R70" s="59"/>
      <c r="S70" s="59"/>
      <c r="T70" s="54"/>
      <c r="U70" s="54"/>
      <c r="V70" s="76"/>
      <c r="W70" s="76"/>
      <c r="X70" s="55">
        <v>3</v>
      </c>
      <c r="Y70" s="55"/>
    </row>
    <row r="71" spans="1:25" ht="33.75" customHeight="1">
      <c r="A71" s="27" t="s">
        <v>167</v>
      </c>
      <c r="B71" s="44" t="s">
        <v>159</v>
      </c>
      <c r="C71" s="23"/>
      <c r="D71" s="23"/>
      <c r="E71" s="138"/>
      <c r="F71" s="23"/>
      <c r="G71" s="23">
        <v>28</v>
      </c>
      <c r="H71" s="62"/>
      <c r="I71" s="63"/>
      <c r="J71" s="62"/>
      <c r="K71" s="62"/>
      <c r="L71" s="62"/>
      <c r="M71" s="62"/>
      <c r="N71" s="52"/>
      <c r="O71" s="52"/>
      <c r="P71" s="53"/>
      <c r="Q71" s="53"/>
      <c r="R71" s="59"/>
      <c r="S71" s="59"/>
      <c r="T71" s="54"/>
      <c r="U71" s="54"/>
      <c r="V71" s="76">
        <v>14</v>
      </c>
      <c r="W71" s="76"/>
      <c r="X71" s="55">
        <v>14</v>
      </c>
      <c r="Y71" s="55"/>
    </row>
    <row r="72" spans="1:25" ht="34.5" customHeight="1">
      <c r="A72" s="103"/>
      <c r="B72" s="104" t="s">
        <v>183</v>
      </c>
      <c r="C72" s="51"/>
      <c r="D72" s="51"/>
      <c r="E72" s="51"/>
      <c r="F72" s="87">
        <v>5472</v>
      </c>
      <c r="G72" s="87">
        <v>1548</v>
      </c>
      <c r="H72" s="87">
        <v>3924</v>
      </c>
      <c r="I72" s="87">
        <v>3924</v>
      </c>
      <c r="J72" s="72">
        <v>3924</v>
      </c>
      <c r="K72" s="72">
        <v>2702</v>
      </c>
      <c r="L72" s="72">
        <f>SUM(L21,L18,L9)</f>
        <v>1216</v>
      </c>
      <c r="M72" s="72"/>
      <c r="N72" s="47">
        <f aca="true" t="shared" si="9" ref="N72:Y72">SUM(N21,N18,N9)</f>
        <v>576</v>
      </c>
      <c r="O72" s="47">
        <f t="shared" si="9"/>
        <v>172</v>
      </c>
      <c r="P72" s="48">
        <f t="shared" si="9"/>
        <v>828</v>
      </c>
      <c r="Q72" s="48">
        <f t="shared" si="9"/>
        <v>318</v>
      </c>
      <c r="R72" s="60">
        <f t="shared" si="9"/>
        <v>576</v>
      </c>
      <c r="S72" s="60">
        <f t="shared" si="9"/>
        <v>179</v>
      </c>
      <c r="T72" s="49">
        <f t="shared" si="9"/>
        <v>864</v>
      </c>
      <c r="U72" s="49">
        <f t="shared" si="9"/>
        <v>259</v>
      </c>
      <c r="V72" s="75">
        <f t="shared" si="9"/>
        <v>606</v>
      </c>
      <c r="W72" s="75">
        <f t="shared" si="9"/>
        <v>138</v>
      </c>
      <c r="X72" s="50">
        <f t="shared" si="9"/>
        <v>468</v>
      </c>
      <c r="Y72" s="50">
        <f t="shared" si="9"/>
        <v>150</v>
      </c>
    </row>
    <row r="73" spans="1:25" ht="33" customHeight="1">
      <c r="A73" s="105"/>
      <c r="B73" s="104" t="s">
        <v>184</v>
      </c>
      <c r="C73" s="51"/>
      <c r="D73" s="51"/>
      <c r="E73" s="51"/>
      <c r="F73" s="87">
        <v>4644</v>
      </c>
      <c r="G73" s="87">
        <v>1548</v>
      </c>
      <c r="H73" s="87">
        <v>3096</v>
      </c>
      <c r="I73" s="87">
        <v>3096</v>
      </c>
      <c r="J73" s="106">
        <v>3096</v>
      </c>
      <c r="K73" s="72">
        <v>1874</v>
      </c>
      <c r="L73" s="72">
        <v>1222</v>
      </c>
      <c r="M73" s="72"/>
      <c r="N73" s="47">
        <v>576</v>
      </c>
      <c r="O73" s="47">
        <v>172</v>
      </c>
      <c r="P73" s="48">
        <v>660</v>
      </c>
      <c r="Q73" s="48">
        <v>324</v>
      </c>
      <c r="R73" s="60">
        <v>405</v>
      </c>
      <c r="S73" s="60">
        <v>167</v>
      </c>
      <c r="T73" s="49">
        <v>570</v>
      </c>
      <c r="U73" s="49">
        <v>259</v>
      </c>
      <c r="V73" s="75">
        <v>480</v>
      </c>
      <c r="W73" s="75">
        <v>142</v>
      </c>
      <c r="X73" s="50">
        <v>360</v>
      </c>
      <c r="Y73" s="50">
        <v>146</v>
      </c>
    </row>
    <row r="74" spans="1:25" ht="24.75" customHeight="1">
      <c r="A74" s="105"/>
      <c r="B74" s="107" t="s">
        <v>185</v>
      </c>
      <c r="C74" s="51"/>
      <c r="D74" s="51"/>
      <c r="E74" s="51"/>
      <c r="F74" s="87">
        <v>3240</v>
      </c>
      <c r="G74" s="87">
        <v>1080</v>
      </c>
      <c r="H74" s="87"/>
      <c r="I74" s="87">
        <v>2160</v>
      </c>
      <c r="J74" s="106"/>
      <c r="K74" s="72"/>
      <c r="L74" s="72"/>
      <c r="M74" s="72"/>
      <c r="N74" s="47"/>
      <c r="O74" s="47"/>
      <c r="P74" s="48"/>
      <c r="Q74" s="48"/>
      <c r="R74" s="60"/>
      <c r="S74" s="60"/>
      <c r="T74" s="49"/>
      <c r="U74" s="49"/>
      <c r="V74" s="75"/>
      <c r="W74" s="75"/>
      <c r="X74" s="50"/>
      <c r="Y74" s="50"/>
    </row>
    <row r="75" spans="1:25" ht="24.75" customHeight="1">
      <c r="A75" s="105"/>
      <c r="B75" s="104" t="s">
        <v>186</v>
      </c>
      <c r="C75" s="51"/>
      <c r="D75" s="51"/>
      <c r="E75" s="51"/>
      <c r="F75" s="87">
        <v>1404</v>
      </c>
      <c r="G75" s="87">
        <v>468</v>
      </c>
      <c r="I75" s="87">
        <v>936</v>
      </c>
      <c r="J75" s="106"/>
      <c r="K75" s="72"/>
      <c r="L75" s="72"/>
      <c r="M75" s="72"/>
      <c r="N75" s="47"/>
      <c r="O75" s="47"/>
      <c r="P75" s="48"/>
      <c r="Q75" s="48"/>
      <c r="R75" s="60"/>
      <c r="S75" s="60"/>
      <c r="T75" s="49"/>
      <c r="U75" s="49"/>
      <c r="V75" s="75"/>
      <c r="W75" s="75"/>
      <c r="X75" s="50"/>
      <c r="Y75" s="50"/>
    </row>
    <row r="76" spans="1:25" ht="24.75" customHeight="1">
      <c r="A76" s="105"/>
      <c r="B76" s="104" t="s">
        <v>51</v>
      </c>
      <c r="C76" s="51"/>
      <c r="D76" s="51"/>
      <c r="E76" s="51"/>
      <c r="F76" s="150" t="s">
        <v>188</v>
      </c>
      <c r="G76" s="87"/>
      <c r="H76" s="150">
        <v>828</v>
      </c>
      <c r="I76" s="150">
        <v>828</v>
      </c>
      <c r="J76" s="106"/>
      <c r="K76" s="72"/>
      <c r="L76" s="72"/>
      <c r="M76" s="72"/>
      <c r="N76" s="47"/>
      <c r="O76" s="47"/>
      <c r="P76" s="48"/>
      <c r="Q76" s="48"/>
      <c r="R76" s="60"/>
      <c r="S76" s="60"/>
      <c r="T76" s="49"/>
      <c r="U76" s="49"/>
      <c r="V76" s="75"/>
      <c r="W76" s="75"/>
      <c r="X76" s="50"/>
      <c r="Y76" s="50"/>
    </row>
    <row r="77" spans="1:25" s="30" customFormat="1" ht="26.25" customHeight="1">
      <c r="A77" s="29" t="s">
        <v>52</v>
      </c>
      <c r="B77" s="104" t="s">
        <v>187</v>
      </c>
      <c r="C77" s="23"/>
      <c r="D77" s="23"/>
      <c r="E77" s="23"/>
      <c r="F77" s="151"/>
      <c r="G77" s="87"/>
      <c r="H77" s="151"/>
      <c r="I77" s="151"/>
      <c r="J77" s="37"/>
      <c r="K77" s="23"/>
      <c r="L77" s="24"/>
      <c r="M77" s="24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 t="s">
        <v>71</v>
      </c>
      <c r="Y77" s="51"/>
    </row>
    <row r="78" spans="1:25" ht="20.25" customHeight="1">
      <c r="A78" s="26" t="s">
        <v>53</v>
      </c>
      <c r="B78" s="32" t="s">
        <v>32</v>
      </c>
      <c r="C78" s="18"/>
      <c r="D78" s="18"/>
      <c r="E78" s="18"/>
      <c r="F78" s="19" t="s">
        <v>65</v>
      </c>
      <c r="G78" s="18" t="s">
        <v>72</v>
      </c>
      <c r="H78" s="18"/>
      <c r="I78" s="28"/>
      <c r="J78" s="35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</row>
    <row r="79" spans="1:25" ht="23.25" customHeight="1">
      <c r="A79" s="26" t="s">
        <v>54</v>
      </c>
      <c r="B79" s="32" t="s">
        <v>55</v>
      </c>
      <c r="C79" s="18"/>
      <c r="D79" s="18"/>
      <c r="E79" s="18"/>
      <c r="F79" s="19" t="s">
        <v>59</v>
      </c>
      <c r="G79" s="18"/>
      <c r="H79" s="18"/>
      <c r="I79" s="28"/>
      <c r="J79" s="35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 t="s">
        <v>73</v>
      </c>
      <c r="Y79" s="18"/>
    </row>
    <row r="80" spans="1:25" ht="24" customHeight="1">
      <c r="A80" s="33" t="s">
        <v>56</v>
      </c>
      <c r="B80" s="31" t="s">
        <v>58</v>
      </c>
      <c r="C80" s="23"/>
      <c r="D80" s="23"/>
      <c r="E80" s="23"/>
      <c r="F80" s="24" t="s">
        <v>60</v>
      </c>
      <c r="G80" s="23"/>
      <c r="H80" s="23"/>
      <c r="I80" s="34"/>
      <c r="J80" s="36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 t="s">
        <v>71</v>
      </c>
      <c r="Y80" s="23"/>
    </row>
    <row r="81" spans="1:25" ht="24" customHeight="1">
      <c r="A81" s="33" t="s">
        <v>57</v>
      </c>
      <c r="B81" s="31" t="s">
        <v>33</v>
      </c>
      <c r="C81" s="23"/>
      <c r="D81" s="23"/>
      <c r="E81" s="23"/>
      <c r="F81" s="24" t="s">
        <v>61</v>
      </c>
      <c r="G81" s="23"/>
      <c r="H81" s="23"/>
      <c r="I81" s="34"/>
      <c r="J81" s="36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 t="s">
        <v>74</v>
      </c>
      <c r="Y81" s="23"/>
    </row>
    <row r="82" spans="1:25" ht="27.75" customHeight="1">
      <c r="A82" s="140" t="s">
        <v>168</v>
      </c>
      <c r="B82" s="141"/>
      <c r="C82" s="141"/>
      <c r="D82" s="141"/>
      <c r="E82" s="141"/>
      <c r="F82" s="178" t="s">
        <v>169</v>
      </c>
      <c r="G82" s="78" t="s">
        <v>170</v>
      </c>
      <c r="H82" s="79"/>
      <c r="I82" s="79"/>
      <c r="J82" s="79"/>
      <c r="K82" s="79"/>
      <c r="L82" s="79"/>
      <c r="M82" s="74"/>
      <c r="N82" s="80">
        <v>576</v>
      </c>
      <c r="O82" s="80">
        <v>172</v>
      </c>
      <c r="P82" s="80">
        <v>660</v>
      </c>
      <c r="Q82" s="80">
        <v>324</v>
      </c>
      <c r="R82" s="80">
        <v>450</v>
      </c>
      <c r="S82" s="80">
        <v>179</v>
      </c>
      <c r="T82" s="80">
        <v>570</v>
      </c>
      <c r="U82" s="80">
        <v>259</v>
      </c>
      <c r="V82" s="81">
        <v>480</v>
      </c>
      <c r="W82" s="81">
        <v>142</v>
      </c>
      <c r="X82" s="81">
        <v>360</v>
      </c>
      <c r="Y82" s="91">
        <v>146</v>
      </c>
    </row>
    <row r="83" spans="1:25" ht="12.75" customHeight="1">
      <c r="A83" s="181" t="s">
        <v>171</v>
      </c>
      <c r="B83" s="181"/>
      <c r="C83" s="82"/>
      <c r="D83" s="82"/>
      <c r="E83" s="82"/>
      <c r="F83" s="179"/>
      <c r="G83" s="171" t="s">
        <v>172</v>
      </c>
      <c r="H83" s="172"/>
      <c r="I83" s="172"/>
      <c r="J83" s="172"/>
      <c r="K83" s="172"/>
      <c r="L83" s="173"/>
      <c r="M83" s="85"/>
      <c r="N83" s="24"/>
      <c r="O83" s="24"/>
      <c r="P83" s="24"/>
      <c r="Q83" s="24"/>
      <c r="R83" s="24"/>
      <c r="S83" s="24"/>
      <c r="T83" s="24"/>
      <c r="U83" s="24"/>
      <c r="V83" s="51"/>
      <c r="W83" s="51"/>
      <c r="X83" s="51"/>
      <c r="Y83" s="90"/>
    </row>
    <row r="84" spans="1:25" ht="12.75">
      <c r="A84" s="130" t="s">
        <v>274</v>
      </c>
      <c r="B84" s="130"/>
      <c r="C84" s="130"/>
      <c r="D84" s="130"/>
      <c r="E84" s="130"/>
      <c r="F84" s="179"/>
      <c r="G84" s="83" t="s">
        <v>173</v>
      </c>
      <c r="H84" s="84"/>
      <c r="I84" s="84"/>
      <c r="J84" s="84"/>
      <c r="K84" s="84"/>
      <c r="L84" s="84"/>
      <c r="M84" s="85"/>
      <c r="N84" s="24"/>
      <c r="O84" s="24"/>
      <c r="P84" s="24"/>
      <c r="Q84" s="24"/>
      <c r="R84" s="24"/>
      <c r="S84" s="24"/>
      <c r="T84" s="24"/>
      <c r="U84" s="24"/>
      <c r="V84" s="51"/>
      <c r="W84" s="51"/>
      <c r="X84" s="51"/>
      <c r="Y84" s="90"/>
    </row>
    <row r="85" spans="1:25" ht="12.75" customHeight="1">
      <c r="A85" s="142" t="s">
        <v>275</v>
      </c>
      <c r="B85" s="143"/>
      <c r="C85" s="143"/>
      <c r="D85" s="143"/>
      <c r="E85" s="144"/>
      <c r="F85" s="179"/>
      <c r="G85" s="145" t="s">
        <v>174</v>
      </c>
      <c r="H85" s="146"/>
      <c r="I85" s="146"/>
      <c r="J85" s="146"/>
      <c r="K85" s="146"/>
      <c r="L85" s="147"/>
      <c r="M85" s="86"/>
      <c r="N85" s="86">
        <v>2</v>
      </c>
      <c r="O85" s="90"/>
      <c r="P85" s="86">
        <v>4</v>
      </c>
      <c r="Q85" s="90"/>
      <c r="R85" s="86">
        <v>4</v>
      </c>
      <c r="S85" s="86"/>
      <c r="T85" s="86">
        <v>3</v>
      </c>
      <c r="U85" s="86"/>
      <c r="V85" s="87">
        <v>2</v>
      </c>
      <c r="W85" s="87"/>
      <c r="X85" s="87">
        <v>3</v>
      </c>
      <c r="Y85" s="90"/>
    </row>
    <row r="86" spans="1:25" ht="12.75">
      <c r="A86" s="148"/>
      <c r="B86" s="149"/>
      <c r="C86" s="149"/>
      <c r="D86" s="149"/>
      <c r="E86" s="149"/>
      <c r="F86" s="179"/>
      <c r="G86" s="83" t="s">
        <v>175</v>
      </c>
      <c r="H86" s="84"/>
      <c r="I86" s="84"/>
      <c r="J86" s="84"/>
      <c r="K86" s="84"/>
      <c r="L86" s="84"/>
      <c r="M86" s="86"/>
      <c r="N86" s="86">
        <v>0</v>
      </c>
      <c r="O86" s="90"/>
      <c r="P86" s="86">
        <v>3</v>
      </c>
      <c r="Q86" s="90"/>
      <c r="R86" s="86">
        <v>4</v>
      </c>
      <c r="S86" s="86"/>
      <c r="T86" s="86">
        <v>4</v>
      </c>
      <c r="U86" s="86"/>
      <c r="V86" s="87">
        <v>4</v>
      </c>
      <c r="W86" s="87"/>
      <c r="X86" s="87">
        <v>6</v>
      </c>
      <c r="Y86" s="90"/>
    </row>
    <row r="87" spans="1:25" ht="12.75">
      <c r="A87" s="169"/>
      <c r="B87" s="170"/>
      <c r="C87" s="170"/>
      <c r="D87" s="170"/>
      <c r="E87" s="170"/>
      <c r="F87" s="179"/>
      <c r="G87" s="171" t="s">
        <v>176</v>
      </c>
      <c r="H87" s="172"/>
      <c r="I87" s="172"/>
      <c r="J87" s="172"/>
      <c r="K87" s="172"/>
      <c r="L87" s="173"/>
      <c r="M87" s="87"/>
      <c r="N87" s="87">
        <v>2</v>
      </c>
      <c r="O87" s="90"/>
      <c r="P87" s="87">
        <v>5</v>
      </c>
      <c r="Q87" s="90"/>
      <c r="R87" s="87">
        <v>0</v>
      </c>
      <c r="S87" s="87"/>
      <c r="T87" s="87">
        <v>2</v>
      </c>
      <c r="U87" s="87"/>
      <c r="V87" s="87">
        <v>0</v>
      </c>
      <c r="W87" s="87"/>
      <c r="X87" s="87">
        <v>0</v>
      </c>
      <c r="Y87" s="90"/>
    </row>
    <row r="88" spans="1:25" ht="12.75">
      <c r="A88" s="88"/>
      <c r="B88" s="89"/>
      <c r="C88" s="139"/>
      <c r="D88" s="139"/>
      <c r="E88" s="139"/>
      <c r="F88" s="180"/>
      <c r="G88" s="83" t="s">
        <v>177</v>
      </c>
      <c r="H88" s="84"/>
      <c r="I88" s="84"/>
      <c r="J88" s="84"/>
      <c r="K88" s="84"/>
      <c r="L88" s="84"/>
      <c r="M88" s="85"/>
      <c r="N88" s="86">
        <v>36</v>
      </c>
      <c r="O88" s="24"/>
      <c r="P88" s="86">
        <v>36</v>
      </c>
      <c r="Q88" s="24"/>
      <c r="R88" s="86">
        <v>36</v>
      </c>
      <c r="S88" s="24"/>
      <c r="T88" s="86">
        <v>36</v>
      </c>
      <c r="U88" s="24"/>
      <c r="V88" s="72">
        <v>36</v>
      </c>
      <c r="W88" s="72"/>
      <c r="X88" s="72">
        <v>36</v>
      </c>
      <c r="Y88" s="90"/>
    </row>
    <row r="89" spans="1:22" ht="12.75">
      <c r="A89" s="4"/>
      <c r="B89" s="5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22" ht="12.75">
      <c r="A90" s="7"/>
      <c r="B90" s="5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1:22" ht="12.75">
      <c r="A91" s="4"/>
      <c r="B91" s="5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1:22" ht="12.75">
      <c r="A92" s="8"/>
      <c r="B92" s="5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1:22" ht="12.75">
      <c r="A93" s="4"/>
      <c r="B93" s="5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1:22" ht="12.75">
      <c r="A94" s="4"/>
      <c r="B94" s="5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1:22" ht="12.75">
      <c r="A95" s="4"/>
      <c r="B95" s="5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1:22" ht="12.75">
      <c r="A96" s="4"/>
      <c r="B96" s="5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1:22" ht="12.75">
      <c r="A97" s="4"/>
      <c r="B97" s="5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1:22" ht="12.75">
      <c r="A98" s="4"/>
      <c r="B98" s="5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1:22" ht="12.75">
      <c r="A99" s="9"/>
      <c r="B99" s="5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1:22" ht="12.75">
      <c r="A100" s="7"/>
      <c r="B100" s="5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1:22" ht="12.75">
      <c r="A101" s="7"/>
      <c r="B101" s="5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spans="1:22" ht="12.75">
      <c r="A102" s="10"/>
      <c r="B102" s="5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1:22" ht="12.75">
      <c r="A103" s="10"/>
      <c r="B103" s="5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1:22" ht="12.75">
      <c r="A104" s="10"/>
      <c r="B104" s="5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1:22" ht="12.75">
      <c r="A105" s="10"/>
      <c r="B105" s="5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1:22" ht="12.75">
      <c r="A106" s="10"/>
      <c r="B106" s="5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1:22" ht="12.75">
      <c r="A107" s="10"/>
      <c r="B107" s="5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1:22" ht="12.75">
      <c r="A108" s="10"/>
      <c r="B108" s="5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spans="1:22" ht="12.75">
      <c r="A109" s="10"/>
      <c r="B109" s="5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1:22" ht="12.75">
      <c r="A110" s="10"/>
      <c r="B110" s="5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1:22" ht="12.75">
      <c r="A111" s="10"/>
      <c r="B111" s="5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1:22" ht="12.75">
      <c r="A112" s="10"/>
      <c r="B112" s="5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1:22" ht="12.75">
      <c r="A113" s="10"/>
      <c r="B113" s="5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1:22" ht="12.75">
      <c r="A114" s="10"/>
      <c r="B114" s="5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1:22" ht="12.75">
      <c r="A115" s="10"/>
      <c r="B115" s="5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spans="1:22" ht="12.75">
      <c r="A116" s="10"/>
      <c r="B116" s="5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1:22" ht="12.75">
      <c r="A117" s="10"/>
      <c r="B117" s="5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1:22" ht="12.75">
      <c r="A118" s="10"/>
      <c r="B118" s="5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1:22" ht="12.75">
      <c r="A119" s="10"/>
      <c r="B119" s="5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spans="1:22" ht="12.75">
      <c r="A120" s="10"/>
      <c r="B120" s="5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spans="1:22" ht="12.75">
      <c r="A121" s="10"/>
      <c r="B121" s="5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</row>
    <row r="122" spans="1:22" ht="12.75">
      <c r="A122" s="10"/>
      <c r="B122" s="5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 spans="1:22" ht="12.75">
      <c r="A123" s="10"/>
      <c r="B123" s="5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</row>
    <row r="124" spans="1:22" ht="12.75">
      <c r="A124" s="10"/>
      <c r="B124" s="5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</row>
    <row r="125" spans="1:22" ht="12.75">
      <c r="A125" s="10"/>
      <c r="B125" s="5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spans="1:22" ht="12.75">
      <c r="A126" s="10"/>
      <c r="B126" s="5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</row>
    <row r="127" spans="1:22" ht="12.75">
      <c r="A127" s="10"/>
      <c r="B127" s="5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</row>
    <row r="128" spans="1:22" ht="12.75">
      <c r="A128" s="10"/>
      <c r="B128" s="5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</row>
    <row r="129" spans="1:22" ht="12.75">
      <c r="A129" s="10"/>
      <c r="B129" s="5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 spans="1:22" ht="12.75">
      <c r="A130" s="10"/>
      <c r="B130" s="5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</row>
    <row r="131" spans="1:22" ht="12.75">
      <c r="A131" s="10"/>
      <c r="B131" s="5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 spans="1:22" ht="12.75">
      <c r="A132" s="10"/>
      <c r="B132" s="5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</row>
    <row r="133" spans="1:22" ht="12.75">
      <c r="A133" s="10"/>
      <c r="B133" s="5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</row>
    <row r="134" spans="1:22" ht="12.75">
      <c r="A134" s="10"/>
      <c r="B134" s="5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</row>
    <row r="135" spans="1:22" ht="12.75">
      <c r="A135" s="10"/>
      <c r="B135" s="5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</row>
    <row r="136" spans="1:21" ht="12.75">
      <c r="A136" s="10"/>
      <c r="B136" s="5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</row>
    <row r="137" spans="1:21" ht="12.75">
      <c r="A137" s="10"/>
      <c r="B137" s="5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</row>
    <row r="138" spans="1:21" ht="12.75">
      <c r="A138" s="10"/>
      <c r="B138" s="5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</row>
    <row r="139" spans="1:21" ht="12.75">
      <c r="A139" s="10"/>
      <c r="B139" s="5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</row>
    <row r="140" spans="1:21" ht="12.75">
      <c r="A140" s="10"/>
      <c r="B140" s="5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</row>
    <row r="141" spans="1:21" ht="12.75">
      <c r="A141" s="10"/>
      <c r="B141" s="5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</row>
    <row r="142" spans="1:21" ht="12.75">
      <c r="A142" s="10"/>
      <c r="B142" s="5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</row>
    <row r="143" spans="1:21" ht="12.75">
      <c r="A143" s="10"/>
      <c r="B143" s="5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</row>
    <row r="144" spans="1:21" ht="12.75">
      <c r="A144" s="10"/>
      <c r="B144" s="5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</row>
    <row r="145" spans="1:21" ht="12.75">
      <c r="A145" s="10"/>
      <c r="B145" s="5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</row>
    <row r="146" spans="1:21" ht="12.75">
      <c r="A146" s="10"/>
      <c r="B146" s="5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</row>
    <row r="147" spans="1:21" ht="12.75">
      <c r="A147" s="10"/>
      <c r="B147" s="5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</row>
    <row r="148" spans="1:21" ht="12.75">
      <c r="A148" s="10"/>
      <c r="B148" s="5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</row>
    <row r="149" spans="1:21" ht="12.75">
      <c r="A149" s="10"/>
      <c r="B149" s="5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</row>
    <row r="150" spans="1:21" ht="12.75">
      <c r="A150" s="10"/>
      <c r="B150" s="5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</row>
    <row r="151" spans="1:21" ht="12.75">
      <c r="A151" s="10"/>
      <c r="B151" s="5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</row>
    <row r="152" spans="1:21" ht="12.75">
      <c r="A152" s="10"/>
      <c r="B152" s="5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</row>
    <row r="153" spans="1:21" ht="12.75">
      <c r="A153" s="10"/>
      <c r="B153" s="5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</row>
    <row r="154" spans="1:21" ht="12.75">
      <c r="A154" s="10"/>
      <c r="B154" s="5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</row>
    <row r="155" spans="1:21" ht="12.75">
      <c r="A155" s="10"/>
      <c r="B155" s="5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</row>
    <row r="156" spans="1:21" ht="12.75">
      <c r="A156" s="10"/>
      <c r="B156" s="5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</row>
    <row r="157" spans="1:21" ht="12.75">
      <c r="A157" s="10"/>
      <c r="B157" s="5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</row>
    <row r="158" spans="1:21" ht="12.75">
      <c r="A158" s="10"/>
      <c r="B158" s="5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</row>
    <row r="159" spans="1:21" ht="12.75">
      <c r="A159" s="10"/>
      <c r="B159" s="5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</row>
    <row r="160" spans="1:21" ht="12.75">
      <c r="A160" s="10"/>
      <c r="B160" s="5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</row>
    <row r="161" spans="1:21" ht="12.75">
      <c r="A161" s="10"/>
      <c r="B161" s="5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</row>
    <row r="162" spans="1:21" ht="12.75">
      <c r="A162" s="10"/>
      <c r="B162" s="5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</row>
    <row r="163" spans="1:21" ht="12.75">
      <c r="A163" s="10"/>
      <c r="B163" s="5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</row>
    <row r="164" spans="1:21" ht="12.75">
      <c r="A164" s="10"/>
      <c r="B164" s="5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</row>
    <row r="165" spans="1:21" ht="12.75">
      <c r="A165" s="10"/>
      <c r="B165" s="5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</row>
    <row r="166" spans="1:21" ht="12.75">
      <c r="A166" s="10"/>
      <c r="B166" s="5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</row>
    <row r="167" spans="1:21" ht="12.75">
      <c r="A167" s="10"/>
      <c r="B167" s="5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</row>
    <row r="168" spans="1:21" ht="12.75">
      <c r="A168" s="10"/>
      <c r="B168" s="5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</row>
    <row r="169" spans="1:21" ht="12.75">
      <c r="A169" s="10"/>
      <c r="B169" s="5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</row>
    <row r="170" spans="1:21" ht="12.75">
      <c r="A170" s="10"/>
      <c r="B170" s="5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</row>
    <row r="171" spans="1:21" ht="12.75">
      <c r="A171" s="10"/>
      <c r="B171" s="5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</row>
    <row r="172" spans="1:21" ht="12.75">
      <c r="A172" s="10"/>
      <c r="B172" s="5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</row>
    <row r="173" spans="1:21" ht="12.75">
      <c r="A173" s="10"/>
      <c r="B173" s="5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</row>
    <row r="174" spans="1:21" ht="12.75">
      <c r="A174" s="10"/>
      <c r="B174" s="5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</row>
    <row r="175" spans="1:21" ht="12.75">
      <c r="A175" s="10"/>
      <c r="B175" s="5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</row>
    <row r="176" spans="1:21" ht="12.75">
      <c r="A176" s="10"/>
      <c r="B176" s="5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</row>
    <row r="177" spans="1:21" ht="12.75">
      <c r="A177" s="10"/>
      <c r="B177" s="5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</row>
    <row r="178" spans="1:21" ht="12.75">
      <c r="A178" s="10"/>
      <c r="B178" s="5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</row>
    <row r="179" spans="1:21" ht="12.75">
      <c r="A179" s="10"/>
      <c r="B179" s="5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</row>
    <row r="180" spans="1:21" ht="12.75">
      <c r="A180" s="10"/>
      <c r="B180" s="5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</row>
    <row r="181" spans="1:21" ht="12.75">
      <c r="A181" s="10"/>
      <c r="B181" s="5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</row>
    <row r="182" spans="1:21" ht="12.75">
      <c r="A182" s="10"/>
      <c r="B182" s="5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</row>
    <row r="183" spans="1:21" ht="12.75">
      <c r="A183" s="10"/>
      <c r="B183" s="5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</row>
    <row r="184" spans="1:21" ht="12.75">
      <c r="A184" s="10"/>
      <c r="B184" s="5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</row>
    <row r="185" spans="1:21" ht="12.75">
      <c r="A185" s="10"/>
      <c r="B185" s="5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</row>
    <row r="186" spans="1:21" ht="12.75">
      <c r="A186" s="10"/>
      <c r="B186" s="5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</row>
    <row r="187" spans="1:21" ht="12.75">
      <c r="A187" s="10"/>
      <c r="B187" s="5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</row>
    <row r="188" spans="1:21" ht="12.75">
      <c r="A188" s="10"/>
      <c r="B188" s="5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</row>
    <row r="189" spans="1:21" ht="12.75">
      <c r="A189" s="10"/>
      <c r="B189" s="5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</row>
    <row r="190" spans="1:21" ht="12.75">
      <c r="A190" s="10"/>
      <c r="B190" s="5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</row>
    <row r="191" spans="1:21" ht="12.75">
      <c r="A191" s="10"/>
      <c r="B191" s="5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</row>
    <row r="192" spans="1:21" ht="12.75">
      <c r="A192" s="10"/>
      <c r="B192" s="5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</row>
    <row r="193" spans="1:21" ht="12.75">
      <c r="A193" s="10"/>
      <c r="B193" s="5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</row>
    <row r="194" spans="1:21" ht="12.75">
      <c r="A194" s="10"/>
      <c r="B194" s="5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</row>
    <row r="195" spans="1:21" ht="12.75">
      <c r="A195" s="10"/>
      <c r="B195" s="5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</row>
    <row r="196" spans="1:21" ht="12.75">
      <c r="A196" s="10"/>
      <c r="B196" s="5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</row>
    <row r="197" spans="1:21" ht="12.75">
      <c r="A197" s="10"/>
      <c r="B197" s="5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</row>
    <row r="198" spans="1:21" ht="12.75">
      <c r="A198" s="10"/>
      <c r="B198" s="5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</row>
    <row r="199" spans="1:21" ht="12.75">
      <c r="A199" s="10"/>
      <c r="B199" s="5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</row>
    <row r="200" spans="1:21" ht="12.75">
      <c r="A200" s="10"/>
      <c r="B200" s="5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</row>
    <row r="201" spans="1:21" ht="12.75">
      <c r="A201" s="10"/>
      <c r="B201" s="5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</row>
    <row r="202" spans="1:21" ht="12.75">
      <c r="A202" s="10"/>
      <c r="B202" s="5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</row>
    <row r="203" spans="1:21" ht="12.75">
      <c r="A203" s="10"/>
      <c r="B203" s="5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</row>
    <row r="204" spans="1:21" ht="12.75">
      <c r="A204" s="10"/>
      <c r="B204" s="5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</row>
    <row r="205" spans="1:21" ht="12.75">
      <c r="A205" s="10"/>
      <c r="B205" s="5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</row>
    <row r="206" spans="1:21" ht="12.75">
      <c r="A206" s="10"/>
      <c r="B206" s="5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</row>
    <row r="207" spans="1:21" ht="12.75">
      <c r="A207" s="10"/>
      <c r="B207" s="5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</row>
    <row r="208" spans="1:21" ht="12.75">
      <c r="A208" s="10"/>
      <c r="B208" s="5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</row>
    <row r="209" spans="1:21" ht="12.75">
      <c r="A209" s="10"/>
      <c r="B209" s="5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</row>
    <row r="210" spans="1:21" ht="12.75">
      <c r="A210" s="10"/>
      <c r="B210" s="5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</row>
    <row r="211" spans="1:21" ht="12.75">
      <c r="A211" s="10"/>
      <c r="B211" s="5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</row>
    <row r="212" spans="1:21" ht="12.75">
      <c r="A212" s="10"/>
      <c r="B212" s="5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</row>
    <row r="213" spans="1:21" ht="12.75">
      <c r="A213" s="10"/>
      <c r="B213" s="5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</row>
    <row r="214" spans="1:21" ht="12.75">
      <c r="A214" s="10"/>
      <c r="B214" s="5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</row>
    <row r="215" spans="1:21" ht="12.75">
      <c r="A215" s="10"/>
      <c r="B215" s="5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</row>
    <row r="216" spans="1:21" ht="12.75">
      <c r="A216" s="10"/>
      <c r="B216" s="5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</row>
    <row r="217" spans="1:21" ht="12.75">
      <c r="A217" s="10"/>
      <c r="B217" s="5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</row>
    <row r="218" spans="1:21" ht="12.75">
      <c r="A218" s="10"/>
      <c r="B218" s="5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</row>
    <row r="219" spans="1:21" ht="12.75">
      <c r="A219" s="10"/>
      <c r="B219" s="5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</row>
    <row r="220" spans="1:21" ht="12.75">
      <c r="A220" s="10"/>
      <c r="B220" s="5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</row>
    <row r="221" spans="1:21" ht="12.75">
      <c r="A221" s="10"/>
      <c r="B221" s="5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</row>
    <row r="222" spans="1:21" ht="12.75">
      <c r="A222" s="10"/>
      <c r="B222" s="5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</row>
    <row r="223" spans="1:21" ht="12.75">
      <c r="A223" s="10"/>
      <c r="B223" s="5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</row>
    <row r="224" spans="1:21" ht="12.75">
      <c r="A224" s="10"/>
      <c r="B224" s="5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</row>
    <row r="225" spans="1:21" ht="12.75">
      <c r="A225" s="10"/>
      <c r="B225" s="5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</row>
    <row r="226" spans="1:21" ht="12.75">
      <c r="A226" s="10"/>
      <c r="B226" s="5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</row>
    <row r="227" spans="1:21" ht="12.75">
      <c r="A227" s="10"/>
      <c r="B227" s="5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</row>
    <row r="228" spans="1:21" ht="12.75">
      <c r="A228" s="10"/>
      <c r="B228" s="5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</row>
    <row r="229" spans="1:21" ht="12.75">
      <c r="A229" s="10"/>
      <c r="B229" s="5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</row>
    <row r="230" spans="1:21" ht="12.75">
      <c r="A230" s="10"/>
      <c r="B230" s="5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</row>
    <row r="231" spans="1:21" ht="12.75">
      <c r="A231" s="10"/>
      <c r="B231" s="5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</row>
    <row r="232" spans="1:21" ht="12.75">
      <c r="A232" s="10"/>
      <c r="B232" s="5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</row>
    <row r="233" spans="1:21" ht="12.75">
      <c r="A233" s="10"/>
      <c r="B233" s="5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</row>
    <row r="234" spans="1:21" ht="12.75">
      <c r="A234" s="10"/>
      <c r="B234" s="5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</row>
    <row r="235" spans="1:21" ht="12.75">
      <c r="A235" s="10"/>
      <c r="B235" s="5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</row>
    <row r="236" spans="1:21" ht="12.75">
      <c r="A236" s="10"/>
      <c r="B236" s="5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</row>
    <row r="237" spans="1:21" ht="12.75">
      <c r="A237" s="10"/>
      <c r="B237" s="5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</row>
    <row r="238" spans="1:21" ht="12.75">
      <c r="A238" s="10"/>
      <c r="B238" s="5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</row>
    <row r="239" spans="1:21" ht="12.75">
      <c r="A239" s="10"/>
      <c r="B239" s="5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</row>
    <row r="240" spans="1:21" ht="12.75">
      <c r="A240" s="10"/>
      <c r="B240" s="5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</row>
    <row r="241" spans="1:21" ht="12.75">
      <c r="A241" s="10"/>
      <c r="B241" s="5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</row>
    <row r="242" spans="1:21" ht="12.75">
      <c r="A242" s="11"/>
      <c r="B242" s="12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</row>
    <row r="243" spans="1:21" ht="12.75">
      <c r="A243" s="11"/>
      <c r="B243" s="12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</row>
    <row r="244" spans="1:21" ht="12.75">
      <c r="A244" s="11"/>
      <c r="B244" s="12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</row>
    <row r="245" spans="1:21" ht="12.75">
      <c r="A245" s="11"/>
      <c r="B245" s="12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</row>
    <row r="246" spans="1:21" ht="12.75">
      <c r="A246" s="11"/>
      <c r="B246" s="12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</row>
    <row r="247" spans="1:21" ht="12.75">
      <c r="A247" s="11"/>
      <c r="B247" s="12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</row>
    <row r="248" spans="1:21" ht="12.75">
      <c r="A248" s="11"/>
      <c r="B248" s="12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</row>
    <row r="249" spans="1:21" ht="12.75">
      <c r="A249" s="11"/>
      <c r="B249" s="12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</row>
    <row r="250" spans="1:21" ht="12.75">
      <c r="A250" s="11"/>
      <c r="B250" s="12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</row>
    <row r="251" spans="1:21" ht="12.75">
      <c r="A251" s="11"/>
      <c r="B251" s="12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</row>
    <row r="252" spans="1:21" ht="12.75">
      <c r="A252" s="11"/>
      <c r="B252" s="12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</row>
    <row r="253" spans="1:21" ht="12.75">
      <c r="A253" s="11"/>
      <c r="B253" s="12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</row>
    <row r="254" spans="1:21" ht="12.75">
      <c r="A254" s="11"/>
      <c r="B254" s="12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</row>
    <row r="255" spans="1:21" ht="12.75">
      <c r="A255" s="11"/>
      <c r="B255" s="12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</row>
    <row r="256" spans="1:21" ht="12.75">
      <c r="A256" s="11"/>
      <c r="B256" s="12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</row>
    <row r="257" spans="1:21" ht="12.75">
      <c r="A257" s="11"/>
      <c r="B257" s="12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</row>
    <row r="258" spans="1:21" ht="12.75">
      <c r="A258" s="11"/>
      <c r="B258" s="12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</row>
    <row r="259" spans="1:21" ht="12.75">
      <c r="A259" s="11"/>
      <c r="B259" s="12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</row>
    <row r="260" spans="1:21" ht="12.75">
      <c r="A260" s="11"/>
      <c r="B260" s="12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</row>
    <row r="261" spans="1:21" ht="12.75">
      <c r="A261" s="11"/>
      <c r="B261" s="12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</row>
    <row r="262" spans="1:21" ht="12.75">
      <c r="A262" s="11"/>
      <c r="B262" s="12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</row>
    <row r="263" spans="1:21" ht="12.75">
      <c r="A263" s="11"/>
      <c r="B263" s="12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</row>
    <row r="264" spans="1:21" ht="12.75">
      <c r="A264" s="11"/>
      <c r="B264" s="12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</row>
    <row r="265" spans="1:21" ht="12.75">
      <c r="A265" s="11"/>
      <c r="B265" s="12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</row>
    <row r="266" spans="1:21" ht="12.75">
      <c r="A266" s="11"/>
      <c r="B266" s="12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</row>
    <row r="267" spans="1:21" ht="12.75">
      <c r="A267" s="11"/>
      <c r="B267" s="12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</row>
    <row r="268" spans="1:21" ht="12.75">
      <c r="A268" s="11"/>
      <c r="B268" s="12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</row>
    <row r="269" spans="1:21" ht="12.75">
      <c r="A269" s="11"/>
      <c r="B269" s="12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</row>
    <row r="270" spans="1:21" ht="12.75">
      <c r="A270" s="11"/>
      <c r="B270" s="12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</row>
    <row r="271" spans="1:21" ht="12.75">
      <c r="A271" s="11"/>
      <c r="B271" s="12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</row>
    <row r="272" spans="1:21" ht="12.75">
      <c r="A272" s="11"/>
      <c r="B272" s="12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</row>
    <row r="273" spans="1:21" ht="12.75">
      <c r="A273" s="11"/>
      <c r="B273" s="12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</row>
    <row r="274" spans="1:21" ht="12.75">
      <c r="A274" s="11"/>
      <c r="B274" s="12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</row>
    <row r="275" spans="1:21" ht="12.75">
      <c r="A275" s="11"/>
      <c r="B275" s="12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</row>
    <row r="276" spans="1:21" ht="12.75">
      <c r="A276" s="11"/>
      <c r="B276" s="12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</row>
    <row r="277" spans="1:21" ht="12.75">
      <c r="A277" s="11"/>
      <c r="B277" s="12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</row>
    <row r="278" spans="1:21" ht="12.75">
      <c r="A278" s="11"/>
      <c r="B278" s="12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</row>
    <row r="279" spans="1:21" ht="12.75">
      <c r="A279" s="11"/>
      <c r="B279" s="12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</row>
    <row r="280" spans="1:21" ht="12.75">
      <c r="A280" s="11"/>
      <c r="B280" s="12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</row>
    <row r="281" spans="1:21" ht="12.75">
      <c r="A281" s="11"/>
      <c r="B281" s="12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</row>
    <row r="282" spans="1:21" ht="12.75">
      <c r="A282" s="11"/>
      <c r="B282" s="12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</row>
    <row r="283" spans="1:21" ht="12.75">
      <c r="A283" s="11"/>
      <c r="B283" s="12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</row>
    <row r="284" spans="1:21" ht="12.75">
      <c r="A284" s="11"/>
      <c r="B284" s="12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</row>
    <row r="285" spans="1:21" ht="12.75">
      <c r="A285" s="11"/>
      <c r="B285" s="12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</row>
    <row r="286" spans="1:21" ht="12.75">
      <c r="A286" s="11"/>
      <c r="B286" s="12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</row>
    <row r="287" spans="1:21" ht="12.75">
      <c r="A287" s="11"/>
      <c r="B287" s="12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</row>
    <row r="288" spans="1:21" ht="12.75">
      <c r="A288" s="11"/>
      <c r="B288" s="12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</row>
    <row r="289" spans="1:21" ht="12.75">
      <c r="A289" s="11"/>
      <c r="B289" s="12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</row>
    <row r="290" spans="1:21" ht="12.75">
      <c r="A290" s="11"/>
      <c r="B290" s="12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</row>
    <row r="291" spans="1:21" ht="12.75">
      <c r="A291" s="11"/>
      <c r="B291" s="12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</row>
    <row r="292" spans="1:21" ht="12.75">
      <c r="A292" s="11"/>
      <c r="B292" s="12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</row>
    <row r="293" spans="1:21" ht="12.75">
      <c r="A293" s="11"/>
      <c r="B293" s="12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</row>
    <row r="294" spans="1:21" ht="12.75">
      <c r="A294" s="11"/>
      <c r="B294" s="12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</row>
    <row r="295" spans="1:21" ht="12.75">
      <c r="A295" s="11"/>
      <c r="B295" s="12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</row>
    <row r="296" spans="1:21" ht="12.75">
      <c r="A296" s="11"/>
      <c r="B296" s="12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</row>
    <row r="297" spans="1:21" ht="12.75">
      <c r="A297" s="11"/>
      <c r="B297" s="12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</row>
    <row r="298" spans="1:21" ht="12.75">
      <c r="A298" s="11"/>
      <c r="B298" s="12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</row>
    <row r="299" spans="1:21" ht="12.75">
      <c r="A299" s="11"/>
      <c r="B299" s="12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</row>
    <row r="300" spans="1:21" ht="12.75">
      <c r="A300" s="11"/>
      <c r="B300" s="12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</row>
    <row r="301" spans="1:21" ht="12.75">
      <c r="A301" s="11"/>
      <c r="B301" s="12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</row>
    <row r="302" spans="1:21" ht="12.75">
      <c r="A302" s="11"/>
      <c r="B302" s="12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</row>
    <row r="303" spans="1:21" ht="12.75">
      <c r="A303" s="11"/>
      <c r="B303" s="12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</row>
    <row r="304" spans="1:21" ht="12.75">
      <c r="A304" s="11"/>
      <c r="B304" s="12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</row>
    <row r="305" spans="1:21" ht="12.75">
      <c r="A305" s="11"/>
      <c r="B305" s="12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</row>
    <row r="306" spans="1:21" ht="12.75">
      <c r="A306" s="11"/>
      <c r="B306" s="12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</row>
    <row r="307" spans="1:21" ht="12.75">
      <c r="A307" s="11"/>
      <c r="B307" s="12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</row>
    <row r="308" spans="1:21" ht="12.75">
      <c r="A308" s="11"/>
      <c r="B308" s="12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</row>
    <row r="309" spans="1:21" ht="12.75">
      <c r="A309" s="11"/>
      <c r="B309" s="12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</row>
    <row r="310" spans="1:21" ht="12.75">
      <c r="A310" s="11"/>
      <c r="B310" s="12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</row>
    <row r="311" spans="1:21" ht="12.75">
      <c r="A311" s="11"/>
      <c r="B311" s="12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</row>
    <row r="312" spans="1:21" ht="12.75">
      <c r="A312" s="11"/>
      <c r="B312" s="12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</row>
    <row r="313" spans="1:21" ht="12.75">
      <c r="A313" s="11"/>
      <c r="B313" s="12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</row>
    <row r="314" spans="1:21" ht="12.75">
      <c r="A314" s="11"/>
      <c r="B314" s="12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</row>
    <row r="315" spans="1:21" ht="12.75">
      <c r="A315" s="11"/>
      <c r="B315" s="12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</row>
    <row r="316" spans="1:21" ht="12.75">
      <c r="A316" s="11"/>
      <c r="B316" s="12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</row>
    <row r="317" spans="1:21" ht="12.75">
      <c r="A317" s="11"/>
      <c r="B317" s="12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</row>
    <row r="318" spans="1:21" ht="12.75">
      <c r="A318" s="11"/>
      <c r="B318" s="12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</row>
    <row r="319" spans="1:21" ht="12.75">
      <c r="A319" s="11"/>
      <c r="B319" s="12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</row>
    <row r="320" spans="1:21" ht="12.75">
      <c r="A320" s="11"/>
      <c r="B320" s="12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</row>
    <row r="321" spans="1:21" ht="12.75">
      <c r="A321" s="11"/>
      <c r="B321" s="12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</row>
    <row r="322" spans="1:21" ht="12.75">
      <c r="A322" s="11"/>
      <c r="B322" s="12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</row>
    <row r="323" spans="1:21" ht="12.75">
      <c r="A323" s="11"/>
      <c r="B323" s="12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</row>
    <row r="324" spans="1:21" ht="12.75">
      <c r="A324" s="11"/>
      <c r="B324" s="12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</row>
    <row r="325" spans="1:21" ht="12.75">
      <c r="A325" s="11"/>
      <c r="B325" s="12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</row>
    <row r="326" spans="1:21" ht="12.75">
      <c r="A326" s="11"/>
      <c r="B326" s="12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</row>
    <row r="327" spans="1:21" ht="12.75">
      <c r="A327" s="11"/>
      <c r="B327" s="12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</row>
    <row r="328" spans="1:21" ht="12.75">
      <c r="A328" s="11"/>
      <c r="B328" s="12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</row>
    <row r="329" spans="1:21" ht="12.75">
      <c r="A329" s="11"/>
      <c r="B329" s="12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</row>
    <row r="330" spans="1:21" ht="12.75">
      <c r="A330" s="11"/>
      <c r="B330" s="12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</row>
    <row r="331" spans="1:21" ht="12.75">
      <c r="A331" s="11"/>
      <c r="B331" s="12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</row>
    <row r="332" spans="1:21" ht="12.75">
      <c r="A332" s="11"/>
      <c r="B332" s="12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</row>
    <row r="333" spans="1:21" ht="12.75">
      <c r="A333" s="11"/>
      <c r="B333" s="12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</row>
    <row r="334" spans="1:21" ht="12.75">
      <c r="A334" s="11"/>
      <c r="B334" s="12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</row>
    <row r="335" spans="1:21" ht="12.75">
      <c r="A335" s="11"/>
      <c r="B335" s="12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</row>
    <row r="336" spans="1:21" ht="12.75">
      <c r="A336" s="11"/>
      <c r="B336" s="12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</row>
    <row r="337" spans="1:21" ht="12.75">
      <c r="A337" s="11"/>
      <c r="B337" s="12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</row>
    <row r="338" spans="1:21" ht="12.75">
      <c r="A338" s="11"/>
      <c r="B338" s="12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</row>
    <row r="339" spans="1:21" ht="12.75">
      <c r="A339" s="11"/>
      <c r="B339" s="12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</row>
    <row r="340" spans="1:21" ht="12.75">
      <c r="A340" s="11"/>
      <c r="B340" s="12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</row>
    <row r="341" spans="1:21" ht="12.75">
      <c r="A341" s="11"/>
      <c r="B341" s="12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</row>
    <row r="342" spans="1:21" ht="12.75">
      <c r="A342" s="11"/>
      <c r="B342" s="12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</row>
    <row r="343" spans="1:21" ht="12.75">
      <c r="A343" s="11"/>
      <c r="B343" s="12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</row>
    <row r="344" spans="1:21" ht="12.75">
      <c r="A344" s="11"/>
      <c r="B344" s="12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</row>
    <row r="345" spans="1:21" ht="12.75">
      <c r="A345" s="11"/>
      <c r="B345" s="12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</row>
    <row r="346" spans="1:21" ht="12.75">
      <c r="A346" s="11"/>
      <c r="B346" s="12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</row>
    <row r="347" spans="1:21" ht="12.75">
      <c r="A347" s="11"/>
      <c r="B347" s="12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</row>
    <row r="348" spans="1:21" ht="12.75">
      <c r="A348" s="11"/>
      <c r="B348" s="12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</row>
    <row r="349" spans="1:21" ht="12.75">
      <c r="A349" s="11"/>
      <c r="B349" s="12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</row>
    <row r="350" spans="1:21" ht="12.75">
      <c r="A350" s="11"/>
      <c r="B350" s="12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</row>
    <row r="351" spans="1:21" ht="12.75">
      <c r="A351" s="11"/>
      <c r="B351" s="12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</row>
    <row r="352" spans="1:21" ht="12.75">
      <c r="A352" s="11"/>
      <c r="B352" s="12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</row>
    <row r="353" spans="1:21" ht="12.75">
      <c r="A353" s="11"/>
      <c r="B353" s="12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</row>
    <row r="354" spans="1:21" ht="12.75">
      <c r="A354" s="11"/>
      <c r="B354" s="12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</row>
    <row r="355" spans="1:21" ht="12.75">
      <c r="A355" s="11"/>
      <c r="B355" s="12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</row>
    <row r="356" spans="1:21" ht="12.75">
      <c r="A356" s="11"/>
      <c r="B356" s="12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</row>
    <row r="357" spans="1:21" ht="12.75">
      <c r="A357" s="11"/>
      <c r="B357" s="12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</row>
    <row r="358" spans="1:21" ht="12.75">
      <c r="A358" s="11"/>
      <c r="B358" s="12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</row>
    <row r="359" spans="1:21" ht="12.75">
      <c r="A359" s="11"/>
      <c r="B359" s="12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</row>
    <row r="360" spans="1:21" ht="12.75">
      <c r="A360" s="11"/>
      <c r="B360" s="12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</row>
    <row r="361" spans="1:21" ht="12.75">
      <c r="A361" s="11"/>
      <c r="B361" s="12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</row>
    <row r="362" spans="1:21" ht="12.75">
      <c r="A362" s="11"/>
      <c r="B362" s="12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</row>
    <row r="363" spans="1:21" ht="12.75">
      <c r="A363" s="11"/>
      <c r="B363" s="12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</row>
    <row r="364" spans="1:21" ht="12.75">
      <c r="A364" s="11"/>
      <c r="B364" s="12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</row>
    <row r="365" spans="1:21" ht="12.75">
      <c r="A365" s="11"/>
      <c r="B365" s="12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</row>
    <row r="366" spans="1:21" ht="12.75">
      <c r="A366" s="11"/>
      <c r="B366" s="12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</row>
    <row r="367" spans="1:21" ht="12.75">
      <c r="A367" s="11"/>
      <c r="B367" s="12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</row>
    <row r="368" spans="1:21" ht="12.75">
      <c r="A368" s="11"/>
      <c r="B368" s="12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</row>
    <row r="369" spans="1:21" ht="12.75">
      <c r="A369" s="11"/>
      <c r="B369" s="12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</row>
    <row r="370" spans="1:21" ht="12.75">
      <c r="A370" s="11"/>
      <c r="B370" s="12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</row>
    <row r="371" spans="1:21" ht="12.75">
      <c r="A371" s="11"/>
      <c r="B371" s="12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</row>
    <row r="372" spans="1:21" ht="12.75">
      <c r="A372" s="11"/>
      <c r="B372" s="12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</row>
    <row r="373" spans="1:21" ht="12.75">
      <c r="A373" s="11"/>
      <c r="B373" s="12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</row>
    <row r="374" spans="1:21" ht="12.75">
      <c r="A374" s="11"/>
      <c r="B374" s="12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</row>
    <row r="375" spans="1:21" ht="12.75">
      <c r="A375" s="11"/>
      <c r="B375" s="12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</row>
    <row r="376" spans="1:21" ht="12.75">
      <c r="A376" s="11"/>
      <c r="B376" s="12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</row>
  </sheetData>
  <sheetProtection/>
  <mergeCells count="57">
    <mergeCell ref="I4:J6"/>
    <mergeCell ref="H2:H7"/>
    <mergeCell ref="F2:G6"/>
    <mergeCell ref="I76:I77"/>
    <mergeCell ref="I2:L3"/>
    <mergeCell ref="N2:Y2"/>
    <mergeCell ref="V3:Y3"/>
    <mergeCell ref="V4:W4"/>
    <mergeCell ref="N4:O4"/>
    <mergeCell ref="P5:Q5"/>
    <mergeCell ref="X4:Y4"/>
    <mergeCell ref="V5:W5"/>
    <mergeCell ref="X5:Y5"/>
    <mergeCell ref="R6:R7"/>
    <mergeCell ref="V6:V7"/>
    <mergeCell ref="T5:U5"/>
    <mergeCell ref="T6:T7"/>
    <mergeCell ref="X6:X7"/>
    <mergeCell ref="R4:S4"/>
    <mergeCell ref="T4:U4"/>
    <mergeCell ref="E36:E37"/>
    <mergeCell ref="F82:F88"/>
    <mergeCell ref="A83:B83"/>
    <mergeCell ref="G83:L83"/>
    <mergeCell ref="K4:L6"/>
    <mergeCell ref="N3:Q3"/>
    <mergeCell ref="P6:P7"/>
    <mergeCell ref="N5:O5"/>
    <mergeCell ref="E23:E24"/>
    <mergeCell ref="N6:N7"/>
    <mergeCell ref="E4:E7"/>
    <mergeCell ref="R3:U3"/>
    <mergeCell ref="P4:Q4"/>
    <mergeCell ref="R5:S5"/>
    <mergeCell ref="A87:E87"/>
    <mergeCell ref="G87:L87"/>
    <mergeCell ref="C23:C24"/>
    <mergeCell ref="C26:C27"/>
    <mergeCell ref="E70:E71"/>
    <mergeCell ref="E61:E62"/>
    <mergeCell ref="G85:L85"/>
    <mergeCell ref="A86:E86"/>
    <mergeCell ref="F76:F77"/>
    <mergeCell ref="H76:H77"/>
    <mergeCell ref="A1:U1"/>
    <mergeCell ref="A2:A7"/>
    <mergeCell ref="B2:B7"/>
    <mergeCell ref="C2:E3"/>
    <mergeCell ref="C4:C7"/>
    <mergeCell ref="D4:D7"/>
    <mergeCell ref="E51:E52"/>
    <mergeCell ref="E64:E66"/>
    <mergeCell ref="E38:E39"/>
    <mergeCell ref="E59:E60"/>
    <mergeCell ref="C88:E88"/>
    <mergeCell ref="A82:E82"/>
    <mergeCell ref="A85:E85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46">
      <selection activeCell="B48" sqref="B48"/>
    </sheetView>
  </sheetViews>
  <sheetFormatPr defaultColWidth="9.00390625" defaultRowHeight="12.75"/>
  <cols>
    <col min="1" max="1" width="10.75390625" style="0" customWidth="1"/>
    <col min="2" max="2" width="21.75390625" style="0" customWidth="1"/>
  </cols>
  <sheetData>
    <row r="1" spans="1:9" ht="26.25" customHeight="1">
      <c r="A1" s="212" t="s">
        <v>277</v>
      </c>
      <c r="B1" s="212"/>
      <c r="C1" s="212"/>
      <c r="D1" s="212"/>
      <c r="E1" s="212"/>
      <c r="F1" s="212"/>
      <c r="G1" s="212"/>
      <c r="H1" s="212"/>
      <c r="I1" s="213"/>
    </row>
    <row r="2" spans="1:9" ht="12.75">
      <c r="A2" s="155" t="s">
        <v>1</v>
      </c>
      <c r="B2" s="156" t="s">
        <v>36</v>
      </c>
      <c r="C2" s="214" t="s">
        <v>179</v>
      </c>
      <c r="D2" s="215" t="s">
        <v>25</v>
      </c>
      <c r="E2" s="216"/>
      <c r="F2" s="216"/>
      <c r="G2" s="216"/>
      <c r="H2" s="217"/>
      <c r="I2" s="218"/>
    </row>
    <row r="3" spans="1:9" ht="12.75">
      <c r="A3" s="155"/>
      <c r="B3" s="156"/>
      <c r="C3" s="214"/>
      <c r="D3" s="219" t="s">
        <v>26</v>
      </c>
      <c r="E3" s="219"/>
      <c r="F3" s="219" t="s">
        <v>27</v>
      </c>
      <c r="G3" s="219"/>
      <c r="H3" s="219" t="s">
        <v>67</v>
      </c>
      <c r="I3" s="219"/>
    </row>
    <row r="4" spans="1:9" ht="12.75">
      <c r="A4" s="155"/>
      <c r="B4" s="156"/>
      <c r="C4" s="214"/>
      <c r="D4" s="92" t="s">
        <v>28</v>
      </c>
      <c r="E4" s="93" t="s">
        <v>29</v>
      </c>
      <c r="F4" s="94" t="s">
        <v>123</v>
      </c>
      <c r="G4" s="95" t="s">
        <v>124</v>
      </c>
      <c r="H4" s="93" t="s">
        <v>125</v>
      </c>
      <c r="I4" s="96" t="s">
        <v>126</v>
      </c>
    </row>
    <row r="5" spans="1:9" ht="12.75">
      <c r="A5" s="155"/>
      <c r="B5" s="156"/>
      <c r="C5" s="214"/>
      <c r="D5" s="92" t="s">
        <v>154</v>
      </c>
      <c r="E5" s="93" t="s">
        <v>146</v>
      </c>
      <c r="F5" s="94" t="s">
        <v>147</v>
      </c>
      <c r="G5" s="95" t="s">
        <v>148</v>
      </c>
      <c r="H5" s="93" t="s">
        <v>154</v>
      </c>
      <c r="I5" s="96" t="s">
        <v>155</v>
      </c>
    </row>
    <row r="6" spans="1:9" ht="12.75">
      <c r="A6" s="155"/>
      <c r="B6" s="156"/>
      <c r="C6" s="214"/>
      <c r="D6" s="220" t="s">
        <v>0</v>
      </c>
      <c r="E6" s="210" t="s">
        <v>0</v>
      </c>
      <c r="F6" s="208" t="s">
        <v>0</v>
      </c>
      <c r="G6" s="209" t="s">
        <v>0</v>
      </c>
      <c r="H6" s="210" t="s">
        <v>0</v>
      </c>
      <c r="I6" s="211" t="s">
        <v>0</v>
      </c>
    </row>
    <row r="7" spans="1:9" ht="21" customHeight="1">
      <c r="A7" s="155"/>
      <c r="B7" s="156"/>
      <c r="C7" s="214"/>
      <c r="D7" s="220"/>
      <c r="E7" s="210"/>
      <c r="F7" s="208"/>
      <c r="G7" s="209"/>
      <c r="H7" s="210"/>
      <c r="I7" s="211"/>
    </row>
    <row r="8" spans="1:9" ht="12.75">
      <c r="A8" s="40">
        <v>1</v>
      </c>
      <c r="B8" s="40">
        <v>2</v>
      </c>
      <c r="C8" s="42">
        <v>3</v>
      </c>
      <c r="D8" s="92">
        <v>4</v>
      </c>
      <c r="E8" s="93">
        <v>5</v>
      </c>
      <c r="F8" s="94">
        <v>6</v>
      </c>
      <c r="G8" s="95">
        <v>7</v>
      </c>
      <c r="H8" s="93">
        <v>8</v>
      </c>
      <c r="I8" s="96">
        <v>9</v>
      </c>
    </row>
    <row r="9" spans="1:9" ht="43.5" customHeight="1">
      <c r="A9" s="97" t="s">
        <v>6</v>
      </c>
      <c r="B9" s="16" t="s">
        <v>35</v>
      </c>
      <c r="C9" s="19">
        <f aca="true" t="shared" si="0" ref="C9:I9">SUM(C10:C17)</f>
        <v>348</v>
      </c>
      <c r="D9" s="47">
        <f t="shared" si="0"/>
        <v>106</v>
      </c>
      <c r="E9" s="48">
        <f t="shared" si="0"/>
        <v>78</v>
      </c>
      <c r="F9" s="98">
        <f t="shared" si="0"/>
        <v>54</v>
      </c>
      <c r="G9" s="49">
        <f t="shared" si="0"/>
        <v>46</v>
      </c>
      <c r="H9" s="48">
        <f t="shared" si="0"/>
        <v>40</v>
      </c>
      <c r="I9" s="50">
        <f t="shared" si="0"/>
        <v>24</v>
      </c>
    </row>
    <row r="10" spans="1:9" ht="12.75">
      <c r="A10" s="21" t="s">
        <v>7</v>
      </c>
      <c r="B10" s="44" t="s">
        <v>14</v>
      </c>
      <c r="C10" s="23">
        <v>20</v>
      </c>
      <c r="D10" s="52">
        <v>20</v>
      </c>
      <c r="E10" s="53"/>
      <c r="F10" s="99"/>
      <c r="G10" s="54"/>
      <c r="H10" s="53"/>
      <c r="I10" s="55"/>
    </row>
    <row r="11" spans="1:9" ht="12.75">
      <c r="A11" s="21" t="s">
        <v>8</v>
      </c>
      <c r="B11" s="44" t="s">
        <v>62</v>
      </c>
      <c r="C11" s="23">
        <v>16</v>
      </c>
      <c r="D11" s="52"/>
      <c r="E11" s="53"/>
      <c r="F11" s="99">
        <v>16</v>
      </c>
      <c r="G11" s="54"/>
      <c r="H11" s="53"/>
      <c r="I11" s="55"/>
    </row>
    <row r="12" spans="1:9" ht="12.75">
      <c r="A12" s="21" t="s">
        <v>9</v>
      </c>
      <c r="B12" s="44" t="s">
        <v>34</v>
      </c>
      <c r="C12" s="23">
        <v>20</v>
      </c>
      <c r="D12" s="52">
        <v>20</v>
      </c>
      <c r="E12" s="53"/>
      <c r="F12" s="99"/>
      <c r="G12" s="54"/>
      <c r="H12" s="53"/>
      <c r="I12" s="55"/>
    </row>
    <row r="13" spans="1:9" ht="12.75">
      <c r="A13" s="21" t="s">
        <v>10</v>
      </c>
      <c r="B13" s="44" t="s">
        <v>15</v>
      </c>
      <c r="C13" s="23">
        <v>40</v>
      </c>
      <c r="D13" s="52">
        <v>4</v>
      </c>
      <c r="E13" s="53">
        <v>12</v>
      </c>
      <c r="F13" s="99">
        <v>8</v>
      </c>
      <c r="G13" s="54">
        <v>8</v>
      </c>
      <c r="H13" s="53">
        <v>8</v>
      </c>
      <c r="I13" s="55"/>
    </row>
    <row r="14" spans="1:9" ht="12.75">
      <c r="A14" s="21" t="s">
        <v>63</v>
      </c>
      <c r="B14" s="44" t="s">
        <v>212</v>
      </c>
      <c r="C14" s="23">
        <v>200</v>
      </c>
      <c r="D14" s="52">
        <v>32</v>
      </c>
      <c r="E14" s="53">
        <v>44</v>
      </c>
      <c r="F14" s="99">
        <v>30</v>
      </c>
      <c r="G14" s="54">
        <v>38</v>
      </c>
      <c r="H14" s="53">
        <v>32</v>
      </c>
      <c r="I14" s="55">
        <v>24</v>
      </c>
    </row>
    <row r="15" spans="1:9" ht="48">
      <c r="A15" s="21" t="s">
        <v>283</v>
      </c>
      <c r="B15" s="44" t="s">
        <v>121</v>
      </c>
      <c r="C15" s="23">
        <v>14</v>
      </c>
      <c r="D15" s="52">
        <v>6</v>
      </c>
      <c r="E15" s="53">
        <v>8</v>
      </c>
      <c r="F15" s="99"/>
      <c r="G15" s="54"/>
      <c r="H15" s="53"/>
      <c r="I15" s="55"/>
    </row>
    <row r="16" spans="1:9" ht="24">
      <c r="A16" s="21" t="s">
        <v>282</v>
      </c>
      <c r="B16" s="44" t="s">
        <v>122</v>
      </c>
      <c r="C16" s="23">
        <v>10</v>
      </c>
      <c r="D16" s="52">
        <v>10</v>
      </c>
      <c r="E16" s="53"/>
      <c r="F16" s="99"/>
      <c r="G16" s="54"/>
      <c r="H16" s="53"/>
      <c r="I16" s="55"/>
    </row>
    <row r="17" spans="1:9" ht="12.75">
      <c r="A17" s="21" t="s">
        <v>281</v>
      </c>
      <c r="B17" s="45" t="s">
        <v>280</v>
      </c>
      <c r="C17" s="51">
        <v>28</v>
      </c>
      <c r="D17" s="52">
        <v>14</v>
      </c>
      <c r="E17" s="53">
        <v>14</v>
      </c>
      <c r="F17" s="99"/>
      <c r="G17" s="54"/>
      <c r="H17" s="53"/>
      <c r="I17" s="55"/>
    </row>
    <row r="18" spans="1:9" ht="57.75" customHeight="1">
      <c r="A18" s="100" t="s">
        <v>11</v>
      </c>
      <c r="B18" s="16" t="s">
        <v>16</v>
      </c>
      <c r="C18" s="19">
        <f>C19+C20</f>
        <v>65</v>
      </c>
      <c r="D18" s="47">
        <f aca="true" t="shared" si="1" ref="D18:I18">D19+D20</f>
        <v>32</v>
      </c>
      <c r="E18" s="48">
        <f t="shared" si="1"/>
        <v>33</v>
      </c>
      <c r="F18" s="98">
        <f t="shared" si="1"/>
        <v>0</v>
      </c>
      <c r="G18" s="49">
        <f t="shared" si="1"/>
        <v>0</v>
      </c>
      <c r="H18" s="48">
        <f t="shared" si="1"/>
        <v>0</v>
      </c>
      <c r="I18" s="50">
        <f t="shared" si="1"/>
        <v>0</v>
      </c>
    </row>
    <row r="19" spans="1:9" ht="12.75">
      <c r="A19" s="25" t="s">
        <v>12</v>
      </c>
      <c r="B19" s="45" t="s">
        <v>17</v>
      </c>
      <c r="C19" s="23">
        <v>27</v>
      </c>
      <c r="D19" s="52">
        <v>16</v>
      </c>
      <c r="E19" s="53">
        <v>11</v>
      </c>
      <c r="F19" s="99"/>
      <c r="G19" s="54"/>
      <c r="H19" s="53"/>
      <c r="I19" s="55"/>
    </row>
    <row r="20" spans="1:9" ht="72">
      <c r="A20" s="25" t="s">
        <v>13</v>
      </c>
      <c r="B20" s="45" t="s">
        <v>37</v>
      </c>
      <c r="C20" s="23">
        <v>38</v>
      </c>
      <c r="D20" s="52">
        <v>16</v>
      </c>
      <c r="E20" s="53">
        <v>22</v>
      </c>
      <c r="F20" s="99"/>
      <c r="G20" s="54"/>
      <c r="H20" s="53"/>
      <c r="I20" s="55"/>
    </row>
    <row r="21" spans="1:9" ht="14.25">
      <c r="A21" s="100" t="s">
        <v>38</v>
      </c>
      <c r="B21" s="16" t="s">
        <v>39</v>
      </c>
      <c r="C21" s="19">
        <f aca="true" t="shared" si="2" ref="C21:I21">SUM(C22,C33)</f>
        <v>1135</v>
      </c>
      <c r="D21" s="47">
        <f t="shared" si="2"/>
        <v>120</v>
      </c>
      <c r="E21" s="48">
        <f t="shared" si="2"/>
        <v>220</v>
      </c>
      <c r="F21" s="98">
        <f t="shared" si="2"/>
        <v>170</v>
      </c>
      <c r="G21" s="49">
        <f t="shared" si="2"/>
        <v>249</v>
      </c>
      <c r="H21" s="48">
        <f t="shared" si="2"/>
        <v>208</v>
      </c>
      <c r="I21" s="50">
        <f t="shared" si="2"/>
        <v>168</v>
      </c>
    </row>
    <row r="22" spans="1:9" ht="27.75" customHeight="1">
      <c r="A22" s="100" t="s">
        <v>40</v>
      </c>
      <c r="B22" s="16" t="s">
        <v>41</v>
      </c>
      <c r="C22" s="19">
        <f aca="true" t="shared" si="3" ref="C22:I22">SUM(C23:C32)</f>
        <v>358</v>
      </c>
      <c r="D22" s="47">
        <f t="shared" si="3"/>
        <v>120</v>
      </c>
      <c r="E22" s="48">
        <f t="shared" si="3"/>
        <v>110</v>
      </c>
      <c r="F22" s="98">
        <f t="shared" si="3"/>
        <v>80</v>
      </c>
      <c r="G22" s="49">
        <f t="shared" si="3"/>
        <v>0</v>
      </c>
      <c r="H22" s="48">
        <f t="shared" si="3"/>
        <v>24</v>
      </c>
      <c r="I22" s="50">
        <f t="shared" si="3"/>
        <v>24</v>
      </c>
    </row>
    <row r="23" spans="1:9" ht="24">
      <c r="A23" s="25" t="s">
        <v>42</v>
      </c>
      <c r="B23" s="45" t="s">
        <v>141</v>
      </c>
      <c r="C23" s="23">
        <v>86</v>
      </c>
      <c r="D23" s="52">
        <v>64</v>
      </c>
      <c r="E23" s="53">
        <v>22</v>
      </c>
      <c r="F23" s="99"/>
      <c r="G23" s="54"/>
      <c r="H23" s="53"/>
      <c r="I23" s="55"/>
    </row>
    <row r="24" spans="1:9" ht="12.75">
      <c r="A24" s="25" t="s">
        <v>43</v>
      </c>
      <c r="B24" s="45" t="s">
        <v>18</v>
      </c>
      <c r="C24" s="23">
        <v>54</v>
      </c>
      <c r="D24" s="52">
        <v>32</v>
      </c>
      <c r="E24" s="53">
        <v>22</v>
      </c>
      <c r="F24" s="99"/>
      <c r="G24" s="54"/>
      <c r="H24" s="53"/>
      <c r="I24" s="55"/>
    </row>
    <row r="25" spans="1:9" ht="24">
      <c r="A25" s="25" t="s">
        <v>44</v>
      </c>
      <c r="B25" s="45" t="s">
        <v>77</v>
      </c>
      <c r="C25" s="23">
        <v>33</v>
      </c>
      <c r="D25" s="52"/>
      <c r="E25" s="53">
        <v>33</v>
      </c>
      <c r="F25" s="99"/>
      <c r="G25" s="54"/>
      <c r="H25" s="53"/>
      <c r="I25" s="55"/>
    </row>
    <row r="26" spans="1:9" ht="36">
      <c r="A26" s="25" t="s">
        <v>45</v>
      </c>
      <c r="B26" s="45" t="s">
        <v>100</v>
      </c>
      <c r="C26" s="23">
        <v>30</v>
      </c>
      <c r="D26" s="52"/>
      <c r="E26" s="53"/>
      <c r="F26" s="99">
        <v>30</v>
      </c>
      <c r="G26" s="54"/>
      <c r="H26" s="53"/>
      <c r="I26" s="55"/>
    </row>
    <row r="27" spans="1:9" ht="60">
      <c r="A27" s="25" t="s">
        <v>46</v>
      </c>
      <c r="B27" s="45" t="s">
        <v>101</v>
      </c>
      <c r="C27" s="23">
        <v>28</v>
      </c>
      <c r="D27" s="52"/>
      <c r="E27" s="53"/>
      <c r="F27" s="99">
        <v>28</v>
      </c>
      <c r="G27" s="54"/>
      <c r="H27" s="53"/>
      <c r="I27" s="55"/>
    </row>
    <row r="28" spans="1:9" ht="36">
      <c r="A28" s="23" t="s">
        <v>102</v>
      </c>
      <c r="B28" s="45" t="s">
        <v>19</v>
      </c>
      <c r="C28" s="51">
        <v>24</v>
      </c>
      <c r="D28" s="52"/>
      <c r="E28" s="53"/>
      <c r="F28" s="99"/>
      <c r="G28" s="54"/>
      <c r="H28" s="53">
        <v>24</v>
      </c>
      <c r="I28" s="55"/>
    </row>
    <row r="29" spans="1:9" ht="24">
      <c r="A29" s="23" t="s">
        <v>103</v>
      </c>
      <c r="B29" s="56" t="s">
        <v>20</v>
      </c>
      <c r="C29" s="23">
        <v>35</v>
      </c>
      <c r="D29" s="52">
        <v>24</v>
      </c>
      <c r="E29" s="53">
        <v>11</v>
      </c>
      <c r="F29" s="99"/>
      <c r="G29" s="54"/>
      <c r="H29" s="53"/>
      <c r="I29" s="55"/>
    </row>
    <row r="30" spans="1:9" ht="24">
      <c r="A30" s="23" t="s">
        <v>128</v>
      </c>
      <c r="B30" s="45" t="s">
        <v>129</v>
      </c>
      <c r="C30" s="51">
        <v>22</v>
      </c>
      <c r="D30" s="52"/>
      <c r="E30" s="53">
        <v>22</v>
      </c>
      <c r="F30" s="99"/>
      <c r="G30" s="54"/>
      <c r="H30" s="53"/>
      <c r="I30" s="55"/>
    </row>
    <row r="31" spans="1:9" ht="36">
      <c r="A31" s="23" t="s">
        <v>143</v>
      </c>
      <c r="B31" s="45" t="s">
        <v>139</v>
      </c>
      <c r="C31" s="51">
        <v>22</v>
      </c>
      <c r="D31" s="52"/>
      <c r="E31" s="53"/>
      <c r="F31" s="99">
        <v>22</v>
      </c>
      <c r="G31" s="54"/>
      <c r="H31" s="53"/>
      <c r="I31" s="55"/>
    </row>
    <row r="32" spans="1:9" ht="12.75">
      <c r="A32" s="23" t="s">
        <v>144</v>
      </c>
      <c r="B32" s="45" t="s">
        <v>131</v>
      </c>
      <c r="C32" s="23">
        <v>24</v>
      </c>
      <c r="D32" s="52"/>
      <c r="E32" s="53"/>
      <c r="F32" s="99"/>
      <c r="G32" s="54"/>
      <c r="H32" s="53"/>
      <c r="I32" s="55">
        <v>24</v>
      </c>
    </row>
    <row r="33" spans="1:9" ht="24">
      <c r="A33" s="101" t="s">
        <v>48</v>
      </c>
      <c r="B33" s="16" t="s">
        <v>47</v>
      </c>
      <c r="C33" s="19">
        <f aca="true" t="shared" si="4" ref="C33:I33">SUM(C34,C38,C49,C57,C59)</f>
        <v>777</v>
      </c>
      <c r="D33" s="47">
        <f t="shared" si="4"/>
        <v>0</v>
      </c>
      <c r="E33" s="48">
        <f t="shared" si="4"/>
        <v>110</v>
      </c>
      <c r="F33" s="98">
        <f t="shared" si="4"/>
        <v>90</v>
      </c>
      <c r="G33" s="49">
        <f t="shared" si="4"/>
        <v>249</v>
      </c>
      <c r="H33" s="48">
        <f t="shared" si="4"/>
        <v>184</v>
      </c>
      <c r="I33" s="50">
        <f t="shared" si="4"/>
        <v>144</v>
      </c>
    </row>
    <row r="34" spans="1:9" ht="96">
      <c r="A34" s="57" t="s">
        <v>95</v>
      </c>
      <c r="B34" s="58" t="s">
        <v>104</v>
      </c>
      <c r="C34" s="24">
        <f>C3+SUM(C35:C37)</f>
        <v>103</v>
      </c>
      <c r="D34" s="47">
        <v>0</v>
      </c>
      <c r="E34" s="48">
        <f>SUM(E35:E37)</f>
        <v>88</v>
      </c>
      <c r="F34" s="98">
        <f>SUM(F35:F37)</f>
        <v>15</v>
      </c>
      <c r="G34" s="49">
        <f>G35+G36+G37</f>
        <v>0</v>
      </c>
      <c r="H34" s="48">
        <f>H35+H36+H37</f>
        <v>0</v>
      </c>
      <c r="I34" s="50">
        <f>I35+I36+I37</f>
        <v>0</v>
      </c>
    </row>
    <row r="35" spans="1:9" ht="36">
      <c r="A35" s="27" t="s">
        <v>49</v>
      </c>
      <c r="B35" s="44" t="s">
        <v>78</v>
      </c>
      <c r="C35" s="23">
        <v>44</v>
      </c>
      <c r="D35" s="52"/>
      <c r="E35" s="53">
        <v>44</v>
      </c>
      <c r="F35" s="99"/>
      <c r="G35" s="54"/>
      <c r="H35" s="53"/>
      <c r="I35" s="55"/>
    </row>
    <row r="36" spans="1:9" ht="60">
      <c r="A36" s="27" t="s">
        <v>79</v>
      </c>
      <c r="B36" s="44" t="s">
        <v>80</v>
      </c>
      <c r="C36" s="23">
        <v>41</v>
      </c>
      <c r="D36" s="52"/>
      <c r="E36" s="53">
        <v>33</v>
      </c>
      <c r="F36" s="99">
        <v>8</v>
      </c>
      <c r="G36" s="54"/>
      <c r="H36" s="53"/>
      <c r="I36" s="55"/>
    </row>
    <row r="37" spans="1:9" ht="48">
      <c r="A37" s="27" t="s">
        <v>81</v>
      </c>
      <c r="B37" s="44" t="s">
        <v>82</v>
      </c>
      <c r="C37" s="23">
        <v>18</v>
      </c>
      <c r="D37" s="52"/>
      <c r="E37" s="53">
        <v>11</v>
      </c>
      <c r="F37" s="99">
        <v>7</v>
      </c>
      <c r="G37" s="54"/>
      <c r="H37" s="53"/>
      <c r="I37" s="55"/>
    </row>
    <row r="38" spans="1:9" ht="60">
      <c r="A38" s="57" t="s">
        <v>96</v>
      </c>
      <c r="B38" s="58" t="s">
        <v>105</v>
      </c>
      <c r="C38" s="24">
        <f aca="true" t="shared" si="5" ref="C38:I38">SUM(C39:C48)</f>
        <v>288</v>
      </c>
      <c r="D38" s="47">
        <f t="shared" si="5"/>
        <v>0</v>
      </c>
      <c r="E38" s="48">
        <f t="shared" si="5"/>
        <v>22</v>
      </c>
      <c r="F38" s="98">
        <f t="shared" si="5"/>
        <v>75</v>
      </c>
      <c r="G38" s="49">
        <f t="shared" si="5"/>
        <v>191</v>
      </c>
      <c r="H38" s="48">
        <f t="shared" si="5"/>
        <v>0</v>
      </c>
      <c r="I38" s="50">
        <f t="shared" si="5"/>
        <v>0</v>
      </c>
    </row>
    <row r="39" spans="1:9" ht="48">
      <c r="A39" s="27" t="s">
        <v>64</v>
      </c>
      <c r="B39" s="44" t="s">
        <v>89</v>
      </c>
      <c r="C39" s="23">
        <v>19</v>
      </c>
      <c r="D39" s="52"/>
      <c r="E39" s="53"/>
      <c r="F39" s="99"/>
      <c r="G39" s="54">
        <v>19</v>
      </c>
      <c r="H39" s="53"/>
      <c r="I39" s="55"/>
    </row>
    <row r="40" spans="1:9" ht="72">
      <c r="A40" s="27" t="s">
        <v>83</v>
      </c>
      <c r="B40" s="44" t="s">
        <v>130</v>
      </c>
      <c r="C40" s="23">
        <v>47</v>
      </c>
      <c r="D40" s="52"/>
      <c r="E40" s="53"/>
      <c r="F40" s="99"/>
      <c r="G40" s="54">
        <v>47</v>
      </c>
      <c r="H40" s="53"/>
      <c r="I40" s="55"/>
    </row>
    <row r="41" spans="1:9" ht="60">
      <c r="A41" s="27" t="s">
        <v>84</v>
      </c>
      <c r="B41" s="44" t="s">
        <v>86</v>
      </c>
      <c r="C41" s="23">
        <v>22</v>
      </c>
      <c r="D41" s="52"/>
      <c r="E41" s="53">
        <v>22</v>
      </c>
      <c r="F41" s="99"/>
      <c r="G41" s="54"/>
      <c r="H41" s="53"/>
      <c r="I41" s="55"/>
    </row>
    <row r="42" spans="1:9" ht="36">
      <c r="A42" s="27" t="s">
        <v>85</v>
      </c>
      <c r="B42" s="44" t="s">
        <v>106</v>
      </c>
      <c r="C42" s="23">
        <v>48</v>
      </c>
      <c r="D42" s="52"/>
      <c r="E42" s="53"/>
      <c r="F42" s="99"/>
      <c r="G42" s="54">
        <v>48</v>
      </c>
      <c r="H42" s="53"/>
      <c r="I42" s="55"/>
    </row>
    <row r="43" spans="1:9" ht="36">
      <c r="A43" s="27" t="s">
        <v>87</v>
      </c>
      <c r="B43" s="44" t="s">
        <v>107</v>
      </c>
      <c r="C43" s="23">
        <v>30</v>
      </c>
      <c r="D43" s="52"/>
      <c r="E43" s="53"/>
      <c r="F43" s="99">
        <v>30</v>
      </c>
      <c r="G43" s="54"/>
      <c r="H43" s="53"/>
      <c r="I43" s="55"/>
    </row>
    <row r="44" spans="1:9" ht="36">
      <c r="A44" s="27" t="s">
        <v>88</v>
      </c>
      <c r="B44" s="44" t="s">
        <v>108</v>
      </c>
      <c r="C44" s="23">
        <v>34</v>
      </c>
      <c r="D44" s="52"/>
      <c r="E44" s="53"/>
      <c r="F44" s="99">
        <v>15</v>
      </c>
      <c r="G44" s="54">
        <v>19</v>
      </c>
      <c r="H44" s="53"/>
      <c r="I44" s="55"/>
    </row>
    <row r="45" spans="1:9" ht="36">
      <c r="A45" s="27" t="s">
        <v>109</v>
      </c>
      <c r="B45" s="44" t="s">
        <v>110</v>
      </c>
      <c r="C45" s="23">
        <v>27</v>
      </c>
      <c r="D45" s="52"/>
      <c r="E45" s="53"/>
      <c r="F45" s="99">
        <v>7</v>
      </c>
      <c r="G45" s="54">
        <v>20</v>
      </c>
      <c r="H45" s="53"/>
      <c r="I45" s="55"/>
    </row>
    <row r="46" spans="1:9" ht="36">
      <c r="A46" s="27" t="s">
        <v>132</v>
      </c>
      <c r="B46" s="44" t="s">
        <v>133</v>
      </c>
      <c r="C46" s="23">
        <v>19</v>
      </c>
      <c r="D46" s="52"/>
      <c r="E46" s="53"/>
      <c r="F46" s="99"/>
      <c r="G46" s="54">
        <v>19</v>
      </c>
      <c r="H46" s="53"/>
      <c r="I46" s="55"/>
    </row>
    <row r="47" spans="1:9" ht="24">
      <c r="A47" s="27" t="s">
        <v>134</v>
      </c>
      <c r="B47" s="44" t="s">
        <v>135</v>
      </c>
      <c r="C47" s="23">
        <v>19</v>
      </c>
      <c r="D47" s="52"/>
      <c r="E47" s="53"/>
      <c r="F47" s="99"/>
      <c r="G47" s="54">
        <v>19</v>
      </c>
      <c r="H47" s="53"/>
      <c r="I47" s="55"/>
    </row>
    <row r="48" spans="1:9" ht="48">
      <c r="A48" s="27" t="s">
        <v>145</v>
      </c>
      <c r="B48" s="45" t="s">
        <v>181</v>
      </c>
      <c r="C48" s="51">
        <v>23</v>
      </c>
      <c r="D48" s="52"/>
      <c r="E48" s="53"/>
      <c r="F48" s="99">
        <v>23</v>
      </c>
      <c r="G48" s="54"/>
      <c r="H48" s="53"/>
      <c r="I48" s="55"/>
    </row>
    <row r="49" spans="1:9" ht="60">
      <c r="A49" s="57" t="s">
        <v>97</v>
      </c>
      <c r="B49" s="58" t="s">
        <v>111</v>
      </c>
      <c r="C49" s="24">
        <f>SUM(C50:C56)</f>
        <v>267</v>
      </c>
      <c r="D49" s="47">
        <f>SUM(D50:D56)</f>
        <v>0</v>
      </c>
      <c r="E49" s="48">
        <f>E50+E51+E52+E53</f>
        <v>0</v>
      </c>
      <c r="F49" s="98">
        <f>SUM(F50:F56)</f>
        <v>0</v>
      </c>
      <c r="G49" s="49">
        <f>SUM(G50:G56)</f>
        <v>29</v>
      </c>
      <c r="H49" s="48">
        <f>SUM(H50:H56)</f>
        <v>136</v>
      </c>
      <c r="I49" s="50">
        <v>102</v>
      </c>
    </row>
    <row r="50" spans="1:9" ht="60">
      <c r="A50" s="27" t="s">
        <v>50</v>
      </c>
      <c r="B50" s="44" t="s">
        <v>112</v>
      </c>
      <c r="C50" s="23">
        <v>24</v>
      </c>
      <c r="D50" s="52"/>
      <c r="E50" s="53"/>
      <c r="F50" s="99"/>
      <c r="G50" s="54"/>
      <c r="H50" s="53"/>
      <c r="I50" s="55">
        <v>24</v>
      </c>
    </row>
    <row r="51" spans="1:9" ht="84">
      <c r="A51" s="27" t="s">
        <v>90</v>
      </c>
      <c r="B51" s="44" t="s">
        <v>113</v>
      </c>
      <c r="C51" s="23">
        <v>67</v>
      </c>
      <c r="D51" s="52"/>
      <c r="E51" s="53"/>
      <c r="F51" s="99"/>
      <c r="G51" s="54">
        <v>19</v>
      </c>
      <c r="H51" s="53">
        <v>48</v>
      </c>
      <c r="I51" s="55">
        <f>SUM(I50:I56)</f>
        <v>0</v>
      </c>
    </row>
    <row r="52" spans="1:9" ht="72">
      <c r="A52" s="27" t="s">
        <v>91</v>
      </c>
      <c r="B52" s="44" t="s">
        <v>114</v>
      </c>
      <c r="C52" s="23">
        <v>46</v>
      </c>
      <c r="D52" s="52"/>
      <c r="E52" s="53"/>
      <c r="F52" s="99"/>
      <c r="G52" s="54"/>
      <c r="H52" s="53">
        <v>16</v>
      </c>
      <c r="I52" s="55">
        <v>30</v>
      </c>
    </row>
    <row r="53" spans="1:9" ht="84">
      <c r="A53" s="27" t="s">
        <v>92</v>
      </c>
      <c r="B53" s="44" t="s">
        <v>140</v>
      </c>
      <c r="C53" s="23">
        <v>40</v>
      </c>
      <c r="D53" s="52"/>
      <c r="E53" s="53"/>
      <c r="F53" s="99"/>
      <c r="G53" s="54"/>
      <c r="H53" s="53">
        <v>16</v>
      </c>
      <c r="I53" s="55">
        <v>24</v>
      </c>
    </row>
    <row r="54" spans="1:9" ht="84">
      <c r="A54" s="27" t="s">
        <v>115</v>
      </c>
      <c r="B54" s="44" t="s">
        <v>152</v>
      </c>
      <c r="C54" s="23">
        <v>40</v>
      </c>
      <c r="D54" s="52"/>
      <c r="E54" s="53"/>
      <c r="F54" s="99"/>
      <c r="G54" s="54"/>
      <c r="H54" s="53">
        <v>16</v>
      </c>
      <c r="I54" s="55">
        <v>24</v>
      </c>
    </row>
    <row r="55" spans="1:9" ht="36">
      <c r="A55" s="27" t="s">
        <v>136</v>
      </c>
      <c r="B55" s="44" t="s">
        <v>153</v>
      </c>
      <c r="C55" s="23">
        <v>34</v>
      </c>
      <c r="D55" s="52"/>
      <c r="E55" s="53"/>
      <c r="F55" s="99"/>
      <c r="G55" s="54">
        <v>10</v>
      </c>
      <c r="H55" s="53">
        <v>24</v>
      </c>
      <c r="I55" s="55"/>
    </row>
    <row r="56" spans="1:9" ht="12.75">
      <c r="A56" s="27" t="s">
        <v>137</v>
      </c>
      <c r="B56" s="44" t="s">
        <v>138</v>
      </c>
      <c r="C56" s="23">
        <v>16</v>
      </c>
      <c r="D56" s="52"/>
      <c r="E56" s="53"/>
      <c r="F56" s="99"/>
      <c r="G56" s="54"/>
      <c r="H56" s="53">
        <v>16</v>
      </c>
      <c r="I56" s="55"/>
    </row>
    <row r="57" spans="1:9" ht="60">
      <c r="A57" s="57" t="s">
        <v>98</v>
      </c>
      <c r="B57" s="58" t="s">
        <v>99</v>
      </c>
      <c r="C57" s="24">
        <f>SUM(C58)</f>
        <v>29</v>
      </c>
      <c r="D57" s="47">
        <f>D58+D59</f>
        <v>0</v>
      </c>
      <c r="E57" s="48">
        <f>E58+E59</f>
        <v>0</v>
      </c>
      <c r="F57" s="98">
        <f>SUM(F58:F58)</f>
        <v>0</v>
      </c>
      <c r="G57" s="49">
        <f>SUM(G58:G58)</f>
        <v>29</v>
      </c>
      <c r="H57" s="48">
        <v>0</v>
      </c>
      <c r="I57" s="55">
        <v>0</v>
      </c>
    </row>
    <row r="58" spans="1:9" ht="87.75" customHeight="1">
      <c r="A58" s="27" t="s">
        <v>93</v>
      </c>
      <c r="B58" s="44" t="s">
        <v>94</v>
      </c>
      <c r="C58" s="23">
        <v>29</v>
      </c>
      <c r="D58" s="52"/>
      <c r="E58" s="53"/>
      <c r="F58" s="99"/>
      <c r="G58" s="54">
        <v>29</v>
      </c>
      <c r="H58" s="53"/>
      <c r="I58" s="55"/>
    </row>
    <row r="59" spans="1:9" ht="48">
      <c r="A59" s="57" t="s">
        <v>116</v>
      </c>
      <c r="B59" s="58" t="s">
        <v>118</v>
      </c>
      <c r="C59" s="24">
        <f>SUM(C60:C61)</f>
        <v>90</v>
      </c>
      <c r="D59" s="47">
        <f>SUM(D60:D61)</f>
        <v>0</v>
      </c>
      <c r="E59" s="48">
        <f>SUM(E60:E60)</f>
        <v>0</v>
      </c>
      <c r="F59" s="98">
        <f>SUM(F60:F60)</f>
        <v>0</v>
      </c>
      <c r="G59" s="49">
        <f>SUM(G60:G60)</f>
        <v>0</v>
      </c>
      <c r="H59" s="48">
        <f>SUM(H60:H61)</f>
        <v>48</v>
      </c>
      <c r="I59" s="50">
        <f>SUM(I60:I61)</f>
        <v>42</v>
      </c>
    </row>
    <row r="60" spans="1:9" ht="84">
      <c r="A60" s="27" t="s">
        <v>117</v>
      </c>
      <c r="B60" s="44" t="s">
        <v>119</v>
      </c>
      <c r="C60" s="23">
        <v>44</v>
      </c>
      <c r="D60" s="112"/>
      <c r="E60" s="53"/>
      <c r="F60" s="99"/>
      <c r="G60" s="54"/>
      <c r="H60" s="53">
        <v>44</v>
      </c>
      <c r="I60" s="55"/>
    </row>
    <row r="61" spans="1:9" ht="48">
      <c r="A61" s="27" t="s">
        <v>191</v>
      </c>
      <c r="B61" s="44" t="s">
        <v>190</v>
      </c>
      <c r="C61" s="23">
        <v>46</v>
      </c>
      <c r="D61" s="112"/>
      <c r="E61" s="53"/>
      <c r="F61" s="99"/>
      <c r="G61" s="54"/>
      <c r="H61" s="53">
        <v>4</v>
      </c>
      <c r="I61" s="55">
        <v>42</v>
      </c>
    </row>
    <row r="62" spans="1:9" ht="54.75" customHeight="1">
      <c r="A62" s="101"/>
      <c r="B62" s="28" t="s">
        <v>180</v>
      </c>
      <c r="C62" s="19">
        <f>SUM(C9,C18,C21)</f>
        <v>1548</v>
      </c>
      <c r="D62" s="47">
        <f>SUM(D9,D18,D21)</f>
        <v>258</v>
      </c>
      <c r="E62" s="48">
        <f>SUM(E21,E18,E9)</f>
        <v>331</v>
      </c>
      <c r="F62" s="98">
        <f>SUM(F21,F18,F9)</f>
        <v>224</v>
      </c>
      <c r="G62" s="49">
        <f>SUM(G21,G18,G9)</f>
        <v>295</v>
      </c>
      <c r="H62" s="48">
        <f>SUM(H21,H18,H9)</f>
        <v>248</v>
      </c>
      <c r="I62" s="50">
        <f>SUM(I21,I18,I9)</f>
        <v>192</v>
      </c>
    </row>
    <row r="63" spans="1:9" ht="12.75">
      <c r="A63" s="90"/>
      <c r="B63" s="113" t="s">
        <v>213</v>
      </c>
      <c r="C63" s="90"/>
      <c r="D63" s="90">
        <v>16</v>
      </c>
      <c r="E63" s="90">
        <v>15.1</v>
      </c>
      <c r="F63" s="90">
        <v>14.9</v>
      </c>
      <c r="G63" s="90">
        <v>15.4</v>
      </c>
      <c r="H63" s="90">
        <v>15.5</v>
      </c>
      <c r="I63" s="90">
        <v>16</v>
      </c>
    </row>
  </sheetData>
  <sheetProtection/>
  <mergeCells count="14">
    <mergeCell ref="F3:G3"/>
    <mergeCell ref="H3:I3"/>
    <mergeCell ref="D6:D7"/>
    <mergeCell ref="E6:E7"/>
    <mergeCell ref="F6:F7"/>
    <mergeCell ref="G6:G7"/>
    <mergeCell ref="H6:H7"/>
    <mergeCell ref="I6:I7"/>
    <mergeCell ref="A1:I1"/>
    <mergeCell ref="A2:A7"/>
    <mergeCell ref="B2:B7"/>
    <mergeCell ref="C2:C7"/>
    <mergeCell ref="D2:I2"/>
    <mergeCell ref="D3:E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58">
      <selection activeCell="J78" sqref="J78"/>
    </sheetView>
  </sheetViews>
  <sheetFormatPr defaultColWidth="9.00390625" defaultRowHeight="12.75"/>
  <cols>
    <col min="1" max="1" width="10.625" style="0" customWidth="1"/>
    <col min="2" max="2" width="20.375" style="0" customWidth="1"/>
  </cols>
  <sheetData>
    <row r="1" spans="1:7" ht="33" customHeight="1">
      <c r="A1" s="223" t="s">
        <v>278</v>
      </c>
      <c r="B1" s="223"/>
      <c r="C1" s="223"/>
      <c r="D1" s="223"/>
      <c r="E1" s="223"/>
      <c r="F1" s="223"/>
      <c r="G1" s="223"/>
    </row>
    <row r="2" spans="1:7" ht="12.75">
      <c r="A2" s="224" t="s">
        <v>1</v>
      </c>
      <c r="B2" s="227" t="s">
        <v>36</v>
      </c>
      <c r="C2" s="228" t="s">
        <v>214</v>
      </c>
      <c r="D2" s="227" t="s">
        <v>215</v>
      </c>
      <c r="E2" s="227"/>
      <c r="F2" s="227"/>
      <c r="G2" s="227"/>
    </row>
    <row r="3" spans="1:7" ht="12.75">
      <c r="A3" s="225"/>
      <c r="B3" s="227"/>
      <c r="C3" s="229"/>
      <c r="D3" s="227"/>
      <c r="E3" s="227"/>
      <c r="F3" s="227"/>
      <c r="G3" s="227"/>
    </row>
    <row r="4" spans="1:7" ht="12.75">
      <c r="A4" s="225"/>
      <c r="B4" s="227"/>
      <c r="C4" s="229"/>
      <c r="D4" s="227" t="s">
        <v>216</v>
      </c>
      <c r="E4" s="231"/>
      <c r="F4" s="227" t="s">
        <v>217</v>
      </c>
      <c r="G4" s="227"/>
    </row>
    <row r="5" spans="1:7" ht="12.75">
      <c r="A5" s="225"/>
      <c r="B5" s="227"/>
      <c r="C5" s="229"/>
      <c r="D5" s="231"/>
      <c r="E5" s="231"/>
      <c r="F5" s="227"/>
      <c r="G5" s="227"/>
    </row>
    <row r="6" spans="1:7" ht="12.75">
      <c r="A6" s="225"/>
      <c r="B6" s="227"/>
      <c r="C6" s="229"/>
      <c r="D6" s="231"/>
      <c r="E6" s="231"/>
      <c r="F6" s="227"/>
      <c r="G6" s="227"/>
    </row>
    <row r="7" spans="1:7" ht="63.75">
      <c r="A7" s="226"/>
      <c r="B7" s="227"/>
      <c r="C7" s="230"/>
      <c r="D7" s="125" t="s">
        <v>218</v>
      </c>
      <c r="E7" s="126" t="s">
        <v>219</v>
      </c>
      <c r="F7" s="125" t="s">
        <v>218</v>
      </c>
      <c r="G7" s="125" t="s">
        <v>220</v>
      </c>
    </row>
    <row r="8" spans="1:7" ht="12.75">
      <c r="A8" s="40">
        <v>1</v>
      </c>
      <c r="B8" s="40">
        <v>2</v>
      </c>
      <c r="C8" s="40">
        <v>3</v>
      </c>
      <c r="D8" s="42">
        <v>4</v>
      </c>
      <c r="E8" s="42">
        <v>5</v>
      </c>
      <c r="F8" s="42">
        <v>6</v>
      </c>
      <c r="G8" s="42">
        <v>7</v>
      </c>
    </row>
    <row r="9" spans="1:7" ht="36">
      <c r="A9" s="15"/>
      <c r="B9" s="20" t="s">
        <v>35</v>
      </c>
      <c r="C9" s="127">
        <f>SUM(C10:C17)</f>
        <v>1046</v>
      </c>
      <c r="D9" s="127">
        <f>SUM(D10:D17)</f>
        <v>488</v>
      </c>
      <c r="E9" s="127">
        <f>SUM(E10:E17)</f>
        <v>244</v>
      </c>
      <c r="F9" s="127">
        <f>SUM(F10:F17)</f>
        <v>210</v>
      </c>
      <c r="G9" s="127">
        <f>SUM(G10:G17)</f>
        <v>104</v>
      </c>
    </row>
    <row r="10" spans="1:7" ht="12.75">
      <c r="A10" s="21" t="s">
        <v>7</v>
      </c>
      <c r="B10" s="44" t="s">
        <v>14</v>
      </c>
      <c r="C10" s="23">
        <v>68</v>
      </c>
      <c r="D10" s="108">
        <v>48</v>
      </c>
      <c r="E10" s="42">
        <v>12</v>
      </c>
      <c r="F10" s="108">
        <v>0</v>
      </c>
      <c r="G10" s="108">
        <v>8</v>
      </c>
    </row>
    <row r="11" spans="1:7" ht="12.75">
      <c r="A11" s="21" t="s">
        <v>8</v>
      </c>
      <c r="B11" s="44" t="s">
        <v>62</v>
      </c>
      <c r="C11" s="23">
        <v>64</v>
      </c>
      <c r="D11" s="108">
        <v>48</v>
      </c>
      <c r="E11" s="42">
        <v>10</v>
      </c>
      <c r="F11" s="108">
        <v>0</v>
      </c>
      <c r="G11" s="108">
        <v>6</v>
      </c>
    </row>
    <row r="12" spans="1:7" ht="12.75">
      <c r="A12" s="21" t="s">
        <v>9</v>
      </c>
      <c r="B12" s="44" t="s">
        <v>34</v>
      </c>
      <c r="C12" s="23">
        <v>68</v>
      </c>
      <c r="D12" s="108">
        <v>48</v>
      </c>
      <c r="E12" s="42">
        <v>12</v>
      </c>
      <c r="F12" s="108">
        <v>0</v>
      </c>
      <c r="G12" s="108">
        <v>8</v>
      </c>
    </row>
    <row r="13" spans="1:7" ht="12.75">
      <c r="A13" s="21" t="s">
        <v>10</v>
      </c>
      <c r="B13" s="44" t="s">
        <v>15</v>
      </c>
      <c r="C13" s="23">
        <v>216</v>
      </c>
      <c r="D13" s="108">
        <v>172</v>
      </c>
      <c r="E13" s="42">
        <v>38</v>
      </c>
      <c r="F13" s="108">
        <v>4</v>
      </c>
      <c r="G13" s="108">
        <v>2</v>
      </c>
    </row>
    <row r="14" spans="1:7" ht="12.75">
      <c r="A14" s="21" t="s">
        <v>63</v>
      </c>
      <c r="B14" s="44" t="s">
        <v>212</v>
      </c>
      <c r="C14" s="23">
        <v>400</v>
      </c>
      <c r="D14" s="108">
        <v>172</v>
      </c>
      <c r="E14" s="42">
        <v>172</v>
      </c>
      <c r="F14" s="108">
        <v>28</v>
      </c>
      <c r="G14" s="108">
        <v>28</v>
      </c>
    </row>
    <row r="15" spans="1:7" ht="48">
      <c r="A15" s="21" t="s">
        <v>283</v>
      </c>
      <c r="B15" s="44" t="s">
        <v>121</v>
      </c>
      <c r="C15" s="23">
        <v>68</v>
      </c>
      <c r="D15" s="86">
        <v>0</v>
      </c>
      <c r="E15" s="42">
        <v>0</v>
      </c>
      <c r="F15" s="108">
        <v>54</v>
      </c>
      <c r="G15" s="108">
        <v>14</v>
      </c>
    </row>
    <row r="16" spans="1:7" ht="24">
      <c r="A16" s="21" t="s">
        <v>282</v>
      </c>
      <c r="B16" s="44" t="s">
        <v>122</v>
      </c>
      <c r="C16" s="23">
        <v>42</v>
      </c>
      <c r="D16" s="86">
        <v>0</v>
      </c>
      <c r="E16" s="42">
        <v>0</v>
      </c>
      <c r="F16" s="108">
        <v>32</v>
      </c>
      <c r="G16" s="108">
        <v>10</v>
      </c>
    </row>
    <row r="17" spans="1:7" ht="12.75">
      <c r="A17" s="21" t="s">
        <v>281</v>
      </c>
      <c r="B17" s="45" t="s">
        <v>280</v>
      </c>
      <c r="C17" s="51">
        <v>120</v>
      </c>
      <c r="D17" s="87">
        <v>0</v>
      </c>
      <c r="E17" s="111">
        <v>0</v>
      </c>
      <c r="F17" s="42">
        <v>92</v>
      </c>
      <c r="G17" s="42">
        <v>28</v>
      </c>
    </row>
    <row r="18" spans="1:7" ht="50.25" customHeight="1">
      <c r="A18" s="16" t="s">
        <v>11</v>
      </c>
      <c r="B18" s="20" t="s">
        <v>16</v>
      </c>
      <c r="C18" s="127">
        <f>SUM(C19:C20)</f>
        <v>195</v>
      </c>
      <c r="D18" s="127">
        <f>SUM(D19:D20)</f>
        <v>124</v>
      </c>
      <c r="E18" s="127">
        <f>SUM(E19:E20)</f>
        <v>62</v>
      </c>
      <c r="F18" s="127">
        <f>SUM(F19:F20)</f>
        <v>6</v>
      </c>
      <c r="G18" s="127">
        <f>SUM(G19:G20)</f>
        <v>3</v>
      </c>
    </row>
    <row r="19" spans="1:7" ht="12.75">
      <c r="A19" s="25" t="s">
        <v>12</v>
      </c>
      <c r="B19" s="45" t="s">
        <v>17</v>
      </c>
      <c r="C19" s="108">
        <v>81</v>
      </c>
      <c r="D19" s="108">
        <v>54</v>
      </c>
      <c r="E19" s="42">
        <v>27</v>
      </c>
      <c r="F19" s="108">
        <v>0</v>
      </c>
      <c r="G19" s="108">
        <v>0</v>
      </c>
    </row>
    <row r="20" spans="1:7" ht="75" customHeight="1">
      <c r="A20" s="25" t="s">
        <v>13</v>
      </c>
      <c r="B20" s="45" t="s">
        <v>37</v>
      </c>
      <c r="C20" s="108">
        <v>114</v>
      </c>
      <c r="D20" s="108">
        <v>70</v>
      </c>
      <c r="E20" s="42">
        <v>35</v>
      </c>
      <c r="F20" s="108">
        <v>6</v>
      </c>
      <c r="G20" s="108">
        <v>3</v>
      </c>
    </row>
    <row r="21" spans="1:7" ht="24">
      <c r="A21" s="16" t="s">
        <v>38</v>
      </c>
      <c r="B21" s="20" t="s">
        <v>39</v>
      </c>
      <c r="C21" s="127">
        <f>SUM(C22,C33)</f>
        <v>3403</v>
      </c>
      <c r="D21" s="127">
        <f>SUM(D22,D33)</f>
        <v>1548</v>
      </c>
      <c r="E21" s="127">
        <f>SUM(E22,E33)</f>
        <v>774</v>
      </c>
      <c r="F21" s="127">
        <f>SUM(F22,F33)</f>
        <v>720</v>
      </c>
      <c r="G21" s="127">
        <f>SUM(G22,G33)</f>
        <v>361</v>
      </c>
    </row>
    <row r="22" spans="1:7" ht="24">
      <c r="A22" s="16" t="s">
        <v>40</v>
      </c>
      <c r="B22" s="20" t="s">
        <v>41</v>
      </c>
      <c r="C22" s="127">
        <f>SUM(C23:C32)</f>
        <v>1076</v>
      </c>
      <c r="D22" s="127">
        <f>SUM(D23:D32)</f>
        <v>521</v>
      </c>
      <c r="E22" s="127">
        <f>SUM(E23:E32)</f>
        <v>260</v>
      </c>
      <c r="F22" s="127">
        <f>SUM(F23:F32)</f>
        <v>197</v>
      </c>
      <c r="G22" s="127">
        <f>SUM(G23:G32)</f>
        <v>98</v>
      </c>
    </row>
    <row r="23" spans="1:7" ht="24">
      <c r="A23" s="25" t="s">
        <v>42</v>
      </c>
      <c r="B23" s="45" t="s">
        <v>141</v>
      </c>
      <c r="C23" s="23">
        <v>258</v>
      </c>
      <c r="D23" s="108">
        <v>144</v>
      </c>
      <c r="E23" s="42">
        <v>72</v>
      </c>
      <c r="F23" s="108">
        <v>28</v>
      </c>
      <c r="G23" s="108">
        <v>14</v>
      </c>
    </row>
    <row r="24" spans="1:7" ht="12.75">
      <c r="A24" s="25" t="s">
        <v>43</v>
      </c>
      <c r="B24" s="45" t="s">
        <v>18</v>
      </c>
      <c r="C24" s="23">
        <v>162</v>
      </c>
      <c r="D24" s="108">
        <v>84</v>
      </c>
      <c r="E24" s="42">
        <v>42</v>
      </c>
      <c r="F24" s="108">
        <v>24</v>
      </c>
      <c r="G24" s="108">
        <v>12</v>
      </c>
    </row>
    <row r="25" spans="1:7" ht="24">
      <c r="A25" s="25" t="s">
        <v>44</v>
      </c>
      <c r="B25" s="45" t="s">
        <v>77</v>
      </c>
      <c r="C25" s="23">
        <v>99</v>
      </c>
      <c r="D25" s="108">
        <v>66</v>
      </c>
      <c r="E25" s="42">
        <v>33</v>
      </c>
      <c r="F25" s="42">
        <v>0</v>
      </c>
      <c r="G25" s="108">
        <v>0</v>
      </c>
    </row>
    <row r="26" spans="1:7" ht="48">
      <c r="A26" s="25" t="s">
        <v>45</v>
      </c>
      <c r="B26" s="45" t="s">
        <v>100</v>
      </c>
      <c r="C26" s="23">
        <v>90</v>
      </c>
      <c r="D26" s="108">
        <v>60</v>
      </c>
      <c r="E26" s="42">
        <v>30</v>
      </c>
      <c r="F26" s="128">
        <v>0</v>
      </c>
      <c r="G26" s="108">
        <v>0</v>
      </c>
    </row>
    <row r="27" spans="1:7" ht="60">
      <c r="A27" s="25" t="s">
        <v>46</v>
      </c>
      <c r="B27" s="45" t="s">
        <v>101</v>
      </c>
      <c r="C27" s="23">
        <v>85</v>
      </c>
      <c r="D27" s="108">
        <v>57</v>
      </c>
      <c r="E27" s="42">
        <v>28</v>
      </c>
      <c r="F27" s="42">
        <v>0</v>
      </c>
      <c r="G27" s="108">
        <v>0</v>
      </c>
    </row>
    <row r="28" spans="1:7" ht="36">
      <c r="A28" s="23" t="s">
        <v>102</v>
      </c>
      <c r="B28" s="45" t="s">
        <v>19</v>
      </c>
      <c r="C28" s="51">
        <v>72</v>
      </c>
      <c r="D28" s="108">
        <v>42</v>
      </c>
      <c r="E28" s="42">
        <v>21</v>
      </c>
      <c r="F28" s="108">
        <v>6</v>
      </c>
      <c r="G28" s="108">
        <v>3</v>
      </c>
    </row>
    <row r="29" spans="1:7" ht="24">
      <c r="A29" s="23" t="s">
        <v>103</v>
      </c>
      <c r="B29" s="56" t="s">
        <v>20</v>
      </c>
      <c r="C29" s="23">
        <v>105</v>
      </c>
      <c r="D29" s="108">
        <v>68</v>
      </c>
      <c r="E29" s="42">
        <v>34</v>
      </c>
      <c r="F29" s="108">
        <v>2</v>
      </c>
      <c r="G29" s="108">
        <v>1</v>
      </c>
    </row>
    <row r="30" spans="1:7" ht="24">
      <c r="A30" s="23" t="s">
        <v>128</v>
      </c>
      <c r="B30" s="45" t="s">
        <v>129</v>
      </c>
      <c r="C30" s="51">
        <v>66</v>
      </c>
      <c r="D30" s="108">
        <v>0</v>
      </c>
      <c r="E30" s="42">
        <v>0</v>
      </c>
      <c r="F30" s="108">
        <v>44</v>
      </c>
      <c r="G30" s="108">
        <v>22</v>
      </c>
    </row>
    <row r="31" spans="1:7" ht="36">
      <c r="A31" s="23" t="s">
        <v>143</v>
      </c>
      <c r="B31" s="45" t="s">
        <v>139</v>
      </c>
      <c r="C31" s="51">
        <v>67</v>
      </c>
      <c r="D31" s="108">
        <v>0</v>
      </c>
      <c r="E31" s="42">
        <v>0</v>
      </c>
      <c r="F31" s="108">
        <v>45</v>
      </c>
      <c r="G31" s="108">
        <v>22</v>
      </c>
    </row>
    <row r="32" spans="1:7" ht="12.75">
      <c r="A32" s="23" t="s">
        <v>144</v>
      </c>
      <c r="B32" s="45" t="s">
        <v>131</v>
      </c>
      <c r="C32" s="23">
        <v>72</v>
      </c>
      <c r="D32" s="108">
        <v>0</v>
      </c>
      <c r="E32" s="42">
        <v>0</v>
      </c>
      <c r="F32" s="108">
        <v>48</v>
      </c>
      <c r="G32" s="108">
        <v>24</v>
      </c>
    </row>
    <row r="33" spans="1:7" ht="24">
      <c r="A33" s="26" t="s">
        <v>48</v>
      </c>
      <c r="B33" s="20" t="s">
        <v>47</v>
      </c>
      <c r="C33" s="127">
        <f>SUM(C34,C38,C49,C57,C59)</f>
        <v>2327</v>
      </c>
      <c r="D33" s="127">
        <f>SUM(D34,D38,D49,D57,D59)</f>
        <v>1027</v>
      </c>
      <c r="E33" s="127">
        <f>SUM(E34,E38,E49,E57,E59)</f>
        <v>514</v>
      </c>
      <c r="F33" s="127">
        <f>SUM(F34,F38,F49,F57,F59)</f>
        <v>523</v>
      </c>
      <c r="G33" s="127">
        <f>SUM(G34,G38,G49,G57,G59)</f>
        <v>263</v>
      </c>
    </row>
    <row r="34" spans="1:7" ht="60" customHeight="1">
      <c r="A34" s="57" t="s">
        <v>95</v>
      </c>
      <c r="B34" s="58" t="s">
        <v>104</v>
      </c>
      <c r="C34" s="86">
        <f>SUM(C35:C37)</f>
        <v>309</v>
      </c>
      <c r="D34" s="86">
        <f>SUM(D35:D37)</f>
        <v>190</v>
      </c>
      <c r="E34" s="87">
        <f>SUM(E35:E37)</f>
        <v>95</v>
      </c>
      <c r="F34" s="87">
        <f>SUM(F35:F37)</f>
        <v>16</v>
      </c>
      <c r="G34" s="87">
        <f>SUM(G35:G37)</f>
        <v>8</v>
      </c>
    </row>
    <row r="35" spans="1:7" ht="36">
      <c r="A35" s="27" t="s">
        <v>49</v>
      </c>
      <c r="B35" s="44" t="s">
        <v>78</v>
      </c>
      <c r="C35" s="108">
        <v>132</v>
      </c>
      <c r="D35" s="42">
        <v>88</v>
      </c>
      <c r="E35" s="108">
        <v>44</v>
      </c>
      <c r="F35" s="108">
        <v>0</v>
      </c>
      <c r="G35" s="108">
        <v>0</v>
      </c>
    </row>
    <row r="36" spans="1:7" ht="60">
      <c r="A36" s="27" t="s">
        <v>79</v>
      </c>
      <c r="B36" s="44" t="s">
        <v>80</v>
      </c>
      <c r="C36" s="108">
        <v>122</v>
      </c>
      <c r="D36" s="42">
        <v>65</v>
      </c>
      <c r="E36" s="108">
        <v>33</v>
      </c>
      <c r="F36" s="108">
        <v>16</v>
      </c>
      <c r="G36" s="108">
        <v>8</v>
      </c>
    </row>
    <row r="37" spans="1:7" ht="48">
      <c r="A37" s="27" t="s">
        <v>81</v>
      </c>
      <c r="B37" s="44" t="s">
        <v>82</v>
      </c>
      <c r="C37" s="108">
        <v>55</v>
      </c>
      <c r="D37" s="42">
        <v>37</v>
      </c>
      <c r="E37" s="108">
        <v>18</v>
      </c>
      <c r="F37" s="108">
        <v>0</v>
      </c>
      <c r="G37" s="108">
        <v>0</v>
      </c>
    </row>
    <row r="38" spans="1:7" ht="64.5" customHeight="1">
      <c r="A38" s="57" t="s">
        <v>96</v>
      </c>
      <c r="B38" s="58" t="s">
        <v>105</v>
      </c>
      <c r="C38" s="86">
        <f>SUM(C39:C48)</f>
        <v>862</v>
      </c>
      <c r="D38" s="86">
        <f>SUM(D39:D48)</f>
        <v>346</v>
      </c>
      <c r="E38" s="87">
        <f>SUM(E39:E48)</f>
        <v>173</v>
      </c>
      <c r="F38" s="87">
        <f>SUM(F39:F48)</f>
        <v>228</v>
      </c>
      <c r="G38" s="87">
        <f>SUM(G39:G48)</f>
        <v>115</v>
      </c>
    </row>
    <row r="39" spans="1:7" ht="51.75" customHeight="1">
      <c r="A39" s="27" t="s">
        <v>64</v>
      </c>
      <c r="B39" s="44" t="s">
        <v>89</v>
      </c>
      <c r="C39" s="108">
        <v>57</v>
      </c>
      <c r="D39" s="108">
        <v>38</v>
      </c>
      <c r="E39" s="42">
        <v>19</v>
      </c>
      <c r="F39" s="108">
        <v>0</v>
      </c>
      <c r="G39" s="108">
        <v>0</v>
      </c>
    </row>
    <row r="40" spans="1:7" ht="72">
      <c r="A40" s="27" t="s">
        <v>83</v>
      </c>
      <c r="B40" s="44" t="s">
        <v>130</v>
      </c>
      <c r="C40" s="108">
        <v>142</v>
      </c>
      <c r="D40" s="108">
        <v>77</v>
      </c>
      <c r="E40" s="42">
        <v>38</v>
      </c>
      <c r="F40" s="108">
        <v>18</v>
      </c>
      <c r="G40" s="108">
        <v>9</v>
      </c>
    </row>
    <row r="41" spans="1:7" ht="60">
      <c r="A41" s="27" t="s">
        <v>84</v>
      </c>
      <c r="B41" s="44" t="s">
        <v>86</v>
      </c>
      <c r="C41" s="108">
        <v>66</v>
      </c>
      <c r="D41" s="108">
        <v>34</v>
      </c>
      <c r="E41" s="42">
        <v>17</v>
      </c>
      <c r="F41" s="108">
        <v>10</v>
      </c>
      <c r="G41" s="108">
        <v>5</v>
      </c>
    </row>
    <row r="42" spans="1:7" ht="48">
      <c r="A42" s="27" t="s">
        <v>85</v>
      </c>
      <c r="B42" s="27" t="s">
        <v>106</v>
      </c>
      <c r="C42" s="42">
        <v>143</v>
      </c>
      <c r="D42" s="108">
        <v>69</v>
      </c>
      <c r="E42" s="42">
        <v>35</v>
      </c>
      <c r="F42" s="108">
        <v>26</v>
      </c>
      <c r="G42" s="108">
        <v>13</v>
      </c>
    </row>
    <row r="43" spans="1:7" ht="36">
      <c r="A43" s="27" t="s">
        <v>87</v>
      </c>
      <c r="B43" s="44" t="s">
        <v>107</v>
      </c>
      <c r="C43" s="42">
        <v>90</v>
      </c>
      <c r="D43" s="108">
        <v>44</v>
      </c>
      <c r="E43" s="42">
        <v>22</v>
      </c>
      <c r="F43" s="108">
        <v>16</v>
      </c>
      <c r="G43" s="108">
        <v>8</v>
      </c>
    </row>
    <row r="44" spans="1:7" ht="36">
      <c r="A44" s="27" t="s">
        <v>88</v>
      </c>
      <c r="B44" s="44" t="s">
        <v>108</v>
      </c>
      <c r="C44" s="42">
        <v>102</v>
      </c>
      <c r="D44" s="108">
        <v>52</v>
      </c>
      <c r="E44" s="42">
        <v>26</v>
      </c>
      <c r="F44" s="108">
        <v>16</v>
      </c>
      <c r="G44" s="108">
        <v>8</v>
      </c>
    </row>
    <row r="45" spans="1:7" ht="36">
      <c r="A45" s="27" t="s">
        <v>109</v>
      </c>
      <c r="B45" s="44" t="s">
        <v>110</v>
      </c>
      <c r="C45" s="42">
        <v>80</v>
      </c>
      <c r="D45" s="108">
        <v>32</v>
      </c>
      <c r="E45" s="42">
        <v>16</v>
      </c>
      <c r="F45" s="108">
        <v>21</v>
      </c>
      <c r="G45" s="108">
        <v>11</v>
      </c>
    </row>
    <row r="46" spans="1:7" ht="48">
      <c r="A46" s="27" t="s">
        <v>132</v>
      </c>
      <c r="B46" s="44" t="s">
        <v>133</v>
      </c>
      <c r="C46" s="108">
        <v>57</v>
      </c>
      <c r="D46" s="108">
        <v>0</v>
      </c>
      <c r="E46" s="42">
        <v>0</v>
      </c>
      <c r="F46" s="108">
        <v>38</v>
      </c>
      <c r="G46" s="108">
        <v>19</v>
      </c>
    </row>
    <row r="47" spans="1:7" ht="24">
      <c r="A47" s="27" t="s">
        <v>134</v>
      </c>
      <c r="B47" s="44" t="s">
        <v>135</v>
      </c>
      <c r="C47" s="108">
        <v>57</v>
      </c>
      <c r="D47" s="108">
        <v>0</v>
      </c>
      <c r="E47" s="42">
        <v>0</v>
      </c>
      <c r="F47" s="108">
        <v>38</v>
      </c>
      <c r="G47" s="108">
        <v>19</v>
      </c>
    </row>
    <row r="48" spans="1:7" ht="48">
      <c r="A48" s="27" t="s">
        <v>145</v>
      </c>
      <c r="B48" s="45" t="s">
        <v>181</v>
      </c>
      <c r="C48" s="42">
        <v>68</v>
      </c>
      <c r="D48" s="42">
        <v>0</v>
      </c>
      <c r="E48" s="111">
        <v>0</v>
      </c>
      <c r="F48" s="42">
        <v>45</v>
      </c>
      <c r="G48" s="42">
        <v>23</v>
      </c>
    </row>
    <row r="49" spans="1:7" ht="67.5" customHeight="1">
      <c r="A49" s="57" t="s">
        <v>97</v>
      </c>
      <c r="B49" s="58" t="s">
        <v>111</v>
      </c>
      <c r="C49" s="86">
        <f>SUM(C50:C56)</f>
        <v>800</v>
      </c>
      <c r="D49" s="86">
        <f>SUM(D50:D56)</f>
        <v>368</v>
      </c>
      <c r="E49" s="87">
        <f>SUM(E50:E56)</f>
        <v>184</v>
      </c>
      <c r="F49" s="87">
        <f>SUM(F50:F56)</f>
        <v>165</v>
      </c>
      <c r="G49" s="87">
        <f>SUM(G50:G56)</f>
        <v>83</v>
      </c>
    </row>
    <row r="50" spans="1:7" ht="60.75" customHeight="1">
      <c r="A50" s="27" t="s">
        <v>50</v>
      </c>
      <c r="B50" s="44" t="s">
        <v>112</v>
      </c>
      <c r="C50" s="23">
        <v>72</v>
      </c>
      <c r="D50" s="108">
        <v>38</v>
      </c>
      <c r="E50" s="42">
        <v>19</v>
      </c>
      <c r="F50" s="42">
        <v>10</v>
      </c>
      <c r="G50" s="42">
        <v>5</v>
      </c>
    </row>
    <row r="51" spans="1:7" ht="84">
      <c r="A51" s="27" t="s">
        <v>90</v>
      </c>
      <c r="B51" s="44" t="s">
        <v>113</v>
      </c>
      <c r="C51" s="23">
        <v>201</v>
      </c>
      <c r="D51" s="108">
        <v>116</v>
      </c>
      <c r="E51" s="42">
        <v>58</v>
      </c>
      <c r="F51" s="108">
        <v>18</v>
      </c>
      <c r="G51" s="108">
        <v>9</v>
      </c>
    </row>
    <row r="52" spans="1:7" ht="72">
      <c r="A52" s="27" t="s">
        <v>91</v>
      </c>
      <c r="B52" s="44" t="s">
        <v>114</v>
      </c>
      <c r="C52" s="23">
        <v>138</v>
      </c>
      <c r="D52" s="42">
        <v>78</v>
      </c>
      <c r="E52" s="42">
        <v>39</v>
      </c>
      <c r="F52" s="42">
        <v>14</v>
      </c>
      <c r="G52" s="108">
        <v>7</v>
      </c>
    </row>
    <row r="53" spans="1:7" ht="84">
      <c r="A53" s="27" t="s">
        <v>92</v>
      </c>
      <c r="B53" s="44" t="s">
        <v>140</v>
      </c>
      <c r="C53" s="23">
        <v>120</v>
      </c>
      <c r="D53" s="42">
        <v>68</v>
      </c>
      <c r="E53" s="128">
        <v>34</v>
      </c>
      <c r="F53" s="42">
        <v>12</v>
      </c>
      <c r="G53" s="108">
        <v>6</v>
      </c>
    </row>
    <row r="54" spans="1:7" ht="84">
      <c r="A54" s="27" t="s">
        <v>115</v>
      </c>
      <c r="B54" s="44" t="s">
        <v>152</v>
      </c>
      <c r="C54" s="23">
        <v>120</v>
      </c>
      <c r="D54" s="108">
        <v>68</v>
      </c>
      <c r="E54" s="42">
        <v>34</v>
      </c>
      <c r="F54" s="108">
        <v>12</v>
      </c>
      <c r="G54" s="108">
        <v>6</v>
      </c>
    </row>
    <row r="55" spans="1:7" ht="36">
      <c r="A55" s="27" t="s">
        <v>136</v>
      </c>
      <c r="B55" s="44" t="s">
        <v>153</v>
      </c>
      <c r="C55" s="23">
        <v>101</v>
      </c>
      <c r="D55" s="108">
        <v>0</v>
      </c>
      <c r="E55" s="42">
        <v>0</v>
      </c>
      <c r="F55" s="42">
        <v>67</v>
      </c>
      <c r="G55" s="108">
        <v>34</v>
      </c>
    </row>
    <row r="56" spans="1:7" ht="12.75">
      <c r="A56" s="27" t="s">
        <v>137</v>
      </c>
      <c r="B56" s="44" t="s">
        <v>138</v>
      </c>
      <c r="C56" s="23">
        <v>48</v>
      </c>
      <c r="D56" s="108">
        <v>0</v>
      </c>
      <c r="E56" s="42">
        <v>0</v>
      </c>
      <c r="F56" s="108">
        <v>32</v>
      </c>
      <c r="G56" s="108">
        <v>16</v>
      </c>
    </row>
    <row r="57" spans="1:7" ht="60">
      <c r="A57" s="57" t="s">
        <v>98</v>
      </c>
      <c r="B57" s="58" t="s">
        <v>99</v>
      </c>
      <c r="C57" s="86">
        <f>SUM(C58)</f>
        <v>86</v>
      </c>
      <c r="D57" s="86">
        <f>SUM(D58)</f>
        <v>49</v>
      </c>
      <c r="E57" s="87">
        <f>SUM(E58)</f>
        <v>25</v>
      </c>
      <c r="F57" s="86">
        <f>SUM(F58)</f>
        <v>8</v>
      </c>
      <c r="G57" s="86">
        <f>SUM(G58)</f>
        <v>4</v>
      </c>
    </row>
    <row r="58" spans="1:7" ht="95.25" customHeight="1">
      <c r="A58" s="27" t="s">
        <v>93</v>
      </c>
      <c r="B58" s="44" t="s">
        <v>94</v>
      </c>
      <c r="C58" s="108">
        <v>86</v>
      </c>
      <c r="D58" s="108">
        <v>49</v>
      </c>
      <c r="E58" s="42">
        <v>25</v>
      </c>
      <c r="F58" s="108">
        <v>8</v>
      </c>
      <c r="G58" s="108">
        <v>4</v>
      </c>
    </row>
    <row r="59" spans="1:7" ht="48">
      <c r="A59" s="57" t="s">
        <v>116</v>
      </c>
      <c r="B59" s="58" t="s">
        <v>118</v>
      </c>
      <c r="C59" s="86">
        <f>SUM(C60:C61)</f>
        <v>270</v>
      </c>
      <c r="D59" s="86">
        <f>SUM(D60:D61)</f>
        <v>74</v>
      </c>
      <c r="E59" s="87">
        <f>SUM(E60:E61)</f>
        <v>37</v>
      </c>
      <c r="F59" s="86">
        <f>SUM(F60:F61)</f>
        <v>106</v>
      </c>
      <c r="G59" s="86">
        <f>SUM(G60:G61)</f>
        <v>53</v>
      </c>
    </row>
    <row r="60" spans="1:7" ht="84">
      <c r="A60" s="27" t="s">
        <v>117</v>
      </c>
      <c r="B60" s="44" t="s">
        <v>119</v>
      </c>
      <c r="C60" s="108">
        <v>132</v>
      </c>
      <c r="D60" s="108">
        <v>74</v>
      </c>
      <c r="E60" s="42">
        <v>37</v>
      </c>
      <c r="F60" s="108">
        <v>14</v>
      </c>
      <c r="G60" s="108">
        <v>7</v>
      </c>
    </row>
    <row r="61" spans="1:7" ht="48">
      <c r="A61" s="27" t="s">
        <v>191</v>
      </c>
      <c r="B61" s="44" t="s">
        <v>190</v>
      </c>
      <c r="C61" s="108">
        <v>138</v>
      </c>
      <c r="D61" s="108">
        <v>0</v>
      </c>
      <c r="E61" s="42">
        <v>0</v>
      </c>
      <c r="F61" s="108">
        <v>92</v>
      </c>
      <c r="G61" s="108">
        <v>46</v>
      </c>
    </row>
    <row r="62" spans="1:7" ht="12.75">
      <c r="A62" s="221" t="s">
        <v>221</v>
      </c>
      <c r="B62" s="222"/>
      <c r="C62" s="86">
        <f>SUM(C21,C18,C9)</f>
        <v>4644</v>
      </c>
      <c r="D62" s="86">
        <f>SUM(D21,D18,D9)</f>
        <v>2160</v>
      </c>
      <c r="E62" s="87">
        <f>SUM(E21,E18,E9)</f>
        <v>1080</v>
      </c>
      <c r="F62" s="86">
        <f>SUM(F21,F18,F9)</f>
        <v>936</v>
      </c>
      <c r="G62" s="86">
        <f>SUM(G21,G18,G9)</f>
        <v>468</v>
      </c>
    </row>
  </sheetData>
  <sheetProtection/>
  <mergeCells count="8">
    <mergeCell ref="A62:B62"/>
    <mergeCell ref="A1:G1"/>
    <mergeCell ref="A2:A7"/>
    <mergeCell ref="B2:B7"/>
    <mergeCell ref="C2:C7"/>
    <mergeCell ref="D2:G3"/>
    <mergeCell ref="D4:E6"/>
    <mergeCell ref="F4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4">
      <selection activeCell="D28" sqref="D28:D32"/>
    </sheetView>
  </sheetViews>
  <sheetFormatPr defaultColWidth="9.00390625" defaultRowHeight="12.75"/>
  <cols>
    <col min="1" max="1" width="15.25390625" style="0" customWidth="1"/>
    <col min="2" max="2" width="21.625" style="0" customWidth="1"/>
    <col min="3" max="3" width="20.875" style="0" customWidth="1"/>
    <col min="4" max="4" width="21.125" style="0" customWidth="1"/>
    <col min="5" max="5" width="15.625" style="0" customWidth="1"/>
    <col min="8" max="8" width="19.00390625" style="0" customWidth="1"/>
  </cols>
  <sheetData>
    <row r="1" spans="1:14" ht="12.75">
      <c r="A1" s="259" t="s">
        <v>279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</row>
    <row r="2" spans="1:8" ht="89.25">
      <c r="A2" s="109" t="s">
        <v>193</v>
      </c>
      <c r="B2" s="110" t="s">
        <v>194</v>
      </c>
      <c r="C2" s="109" t="s">
        <v>195</v>
      </c>
      <c r="D2" s="110" t="s">
        <v>196</v>
      </c>
      <c r="E2" s="109" t="s">
        <v>197</v>
      </c>
      <c r="F2" s="109" t="s">
        <v>198</v>
      </c>
      <c r="G2" s="109" t="s">
        <v>199</v>
      </c>
      <c r="H2" s="109" t="s">
        <v>200</v>
      </c>
    </row>
    <row r="3" spans="1:8" ht="25.5">
      <c r="A3" s="272" t="s">
        <v>201</v>
      </c>
      <c r="B3" s="260" t="s">
        <v>238</v>
      </c>
      <c r="C3" s="262"/>
      <c r="D3" s="114" t="s">
        <v>222</v>
      </c>
      <c r="E3" s="275"/>
      <c r="F3" s="275">
        <v>4</v>
      </c>
      <c r="G3" s="275">
        <v>0.6</v>
      </c>
      <c r="H3" s="260" t="s">
        <v>202</v>
      </c>
    </row>
    <row r="4" spans="1:8" ht="39.75" customHeight="1">
      <c r="A4" s="273"/>
      <c r="B4" s="261"/>
      <c r="C4" s="263"/>
      <c r="D4" s="260" t="s">
        <v>223</v>
      </c>
      <c r="E4" s="276"/>
      <c r="F4" s="276"/>
      <c r="G4" s="276"/>
      <c r="H4" s="265"/>
    </row>
    <row r="5" spans="1:8" ht="25.5">
      <c r="A5" s="273"/>
      <c r="B5" s="114" t="s">
        <v>228</v>
      </c>
      <c r="C5" s="263"/>
      <c r="D5" s="265"/>
      <c r="E5" s="276"/>
      <c r="F5" s="276"/>
      <c r="G5" s="276"/>
      <c r="H5" s="265"/>
    </row>
    <row r="6" spans="1:8" ht="38.25">
      <c r="A6" s="274"/>
      <c r="B6" s="114" t="s">
        <v>235</v>
      </c>
      <c r="C6" s="264"/>
      <c r="D6" s="261"/>
      <c r="E6" s="277"/>
      <c r="F6" s="277"/>
      <c r="G6" s="277"/>
      <c r="H6" s="261"/>
    </row>
    <row r="7" spans="1:8" ht="76.5" customHeight="1">
      <c r="A7" s="278" t="s">
        <v>203</v>
      </c>
      <c r="B7" s="115" t="s">
        <v>225</v>
      </c>
      <c r="C7" s="115" t="s">
        <v>284</v>
      </c>
      <c r="D7" s="116" t="s">
        <v>239</v>
      </c>
      <c r="E7" s="281"/>
      <c r="F7" s="266">
        <v>7</v>
      </c>
      <c r="G7" s="266">
        <v>1.2</v>
      </c>
      <c r="H7" s="269" t="s">
        <v>202</v>
      </c>
    </row>
    <row r="8" spans="1:8" ht="52.5" customHeight="1">
      <c r="A8" s="279"/>
      <c r="B8" s="116" t="s">
        <v>229</v>
      </c>
      <c r="C8" s="117" t="s">
        <v>243</v>
      </c>
      <c r="D8" s="116" t="s">
        <v>272</v>
      </c>
      <c r="E8" s="282"/>
      <c r="F8" s="267"/>
      <c r="G8" s="267"/>
      <c r="H8" s="270"/>
    </row>
    <row r="9" spans="1:8" ht="69" customHeight="1">
      <c r="A9" s="279"/>
      <c r="B9" s="116" t="s">
        <v>234</v>
      </c>
      <c r="C9" s="269" t="s">
        <v>246</v>
      </c>
      <c r="D9" s="115" t="s">
        <v>242</v>
      </c>
      <c r="E9" s="282"/>
      <c r="F9" s="267"/>
      <c r="G9" s="267"/>
      <c r="H9" s="115" t="s">
        <v>211</v>
      </c>
    </row>
    <row r="10" spans="1:8" ht="34.5" customHeight="1">
      <c r="A10" s="279"/>
      <c r="B10" s="116" t="s">
        <v>236</v>
      </c>
      <c r="C10" s="271"/>
      <c r="D10" s="269" t="s">
        <v>247</v>
      </c>
      <c r="E10" s="282"/>
      <c r="F10" s="267"/>
      <c r="G10" s="267"/>
      <c r="H10" s="269" t="s">
        <v>202</v>
      </c>
    </row>
    <row r="11" spans="1:8" ht="89.25">
      <c r="A11" s="279"/>
      <c r="B11" s="116" t="s">
        <v>237</v>
      </c>
      <c r="C11" s="271"/>
      <c r="D11" s="271"/>
      <c r="E11" s="282"/>
      <c r="F11" s="267"/>
      <c r="G11" s="267"/>
      <c r="H11" s="271"/>
    </row>
    <row r="12" spans="1:8" ht="66.75" customHeight="1">
      <c r="A12" s="280"/>
      <c r="B12" s="116" t="s">
        <v>251</v>
      </c>
      <c r="C12" s="270"/>
      <c r="D12" s="270"/>
      <c r="E12" s="283"/>
      <c r="F12" s="268"/>
      <c r="G12" s="268"/>
      <c r="H12" s="270"/>
    </row>
    <row r="13" spans="1:8" ht="167.25" customHeight="1">
      <c r="A13" s="250" t="s">
        <v>204</v>
      </c>
      <c r="B13" s="232" t="s">
        <v>230</v>
      </c>
      <c r="C13" s="118" t="s">
        <v>224</v>
      </c>
      <c r="D13" s="118" t="s">
        <v>240</v>
      </c>
      <c r="E13" s="253"/>
      <c r="F13" s="241">
        <v>8</v>
      </c>
      <c r="G13" s="241">
        <v>1.3</v>
      </c>
      <c r="H13" s="232" t="s">
        <v>202</v>
      </c>
    </row>
    <row r="14" spans="1:8" ht="171" customHeight="1">
      <c r="A14" s="251"/>
      <c r="B14" s="233"/>
      <c r="C14" s="118" t="s">
        <v>248</v>
      </c>
      <c r="D14" s="118" t="s">
        <v>244</v>
      </c>
      <c r="E14" s="254"/>
      <c r="F14" s="243"/>
      <c r="G14" s="243"/>
      <c r="H14" s="234"/>
    </row>
    <row r="15" spans="1:8" ht="85.5" customHeight="1">
      <c r="A15" s="251"/>
      <c r="B15" s="233"/>
      <c r="C15" s="118" t="s">
        <v>256</v>
      </c>
      <c r="D15" s="232" t="s">
        <v>264</v>
      </c>
      <c r="E15" s="254"/>
      <c r="F15" s="243"/>
      <c r="G15" s="243"/>
      <c r="H15" s="241" t="s">
        <v>205</v>
      </c>
    </row>
    <row r="16" spans="1:8" ht="51" customHeight="1">
      <c r="A16" s="251"/>
      <c r="B16" s="233"/>
      <c r="C16" s="232" t="s">
        <v>263</v>
      </c>
      <c r="D16" s="234"/>
      <c r="E16" s="254"/>
      <c r="F16" s="243"/>
      <c r="G16" s="243"/>
      <c r="H16" s="242"/>
    </row>
    <row r="17" spans="1:8" ht="59.25" customHeight="1">
      <c r="A17" s="252"/>
      <c r="B17" s="234"/>
      <c r="C17" s="234"/>
      <c r="D17" s="118" t="s">
        <v>253</v>
      </c>
      <c r="E17" s="255"/>
      <c r="F17" s="242"/>
      <c r="G17" s="242"/>
      <c r="H17" s="119" t="s">
        <v>202</v>
      </c>
    </row>
    <row r="18" spans="1:8" ht="76.5" customHeight="1">
      <c r="A18" s="256" t="s">
        <v>206</v>
      </c>
      <c r="B18" s="120" t="s">
        <v>226</v>
      </c>
      <c r="C18" s="120" t="s">
        <v>249</v>
      </c>
      <c r="D18" s="120" t="s">
        <v>252</v>
      </c>
      <c r="E18" s="247" t="s">
        <v>250</v>
      </c>
      <c r="F18" s="244">
        <v>5</v>
      </c>
      <c r="G18" s="244">
        <v>0.8</v>
      </c>
      <c r="H18" s="121" t="s">
        <v>207</v>
      </c>
    </row>
    <row r="19" spans="1:8" ht="99" customHeight="1">
      <c r="A19" s="257"/>
      <c r="B19" s="120" t="s">
        <v>231</v>
      </c>
      <c r="C19" s="120" t="s">
        <v>285</v>
      </c>
      <c r="D19" s="120" t="s">
        <v>254</v>
      </c>
      <c r="E19" s="248"/>
      <c r="F19" s="245"/>
      <c r="G19" s="245"/>
      <c r="H19" s="247" t="s">
        <v>202</v>
      </c>
    </row>
    <row r="20" spans="1:8" ht="80.25" customHeight="1">
      <c r="A20" s="257"/>
      <c r="B20" s="247" t="s">
        <v>255</v>
      </c>
      <c r="C20" s="120" t="s">
        <v>265</v>
      </c>
      <c r="D20" s="247" t="s">
        <v>266</v>
      </c>
      <c r="E20" s="248"/>
      <c r="F20" s="245"/>
      <c r="G20" s="245"/>
      <c r="H20" s="248"/>
    </row>
    <row r="21" spans="1:8" ht="223.5" customHeight="1">
      <c r="A21" s="258"/>
      <c r="B21" s="249"/>
      <c r="C21" s="120" t="s">
        <v>262</v>
      </c>
      <c r="D21" s="249"/>
      <c r="E21" s="249"/>
      <c r="F21" s="246"/>
      <c r="G21" s="246"/>
      <c r="H21" s="249"/>
    </row>
    <row r="22" spans="1:8" ht="53.25" customHeight="1">
      <c r="A22" s="296" t="s">
        <v>208</v>
      </c>
      <c r="B22" s="235" t="s">
        <v>232</v>
      </c>
      <c r="C22" s="122" t="s">
        <v>227</v>
      </c>
      <c r="D22" s="122" t="s">
        <v>241</v>
      </c>
      <c r="E22" s="238"/>
      <c r="F22" s="238">
        <v>2</v>
      </c>
      <c r="G22" s="238">
        <v>0.3</v>
      </c>
      <c r="H22" s="122" t="s">
        <v>202</v>
      </c>
    </row>
    <row r="23" spans="1:8" ht="216" customHeight="1">
      <c r="A23" s="297"/>
      <c r="B23" s="236"/>
      <c r="C23" s="122" t="s">
        <v>258</v>
      </c>
      <c r="D23" s="235" t="s">
        <v>268</v>
      </c>
      <c r="E23" s="239"/>
      <c r="F23" s="239"/>
      <c r="G23" s="239"/>
      <c r="H23" s="235" t="s">
        <v>273</v>
      </c>
    </row>
    <row r="24" spans="1:8" ht="130.5" customHeight="1">
      <c r="A24" s="297"/>
      <c r="B24" s="236"/>
      <c r="C24" s="122" t="s">
        <v>286</v>
      </c>
      <c r="D24" s="236"/>
      <c r="E24" s="239"/>
      <c r="F24" s="239"/>
      <c r="G24" s="239"/>
      <c r="H24" s="236"/>
    </row>
    <row r="25" spans="1:8" ht="76.5">
      <c r="A25" s="298"/>
      <c r="B25" s="237"/>
      <c r="C25" s="122" t="s">
        <v>267</v>
      </c>
      <c r="D25" s="237"/>
      <c r="E25" s="240"/>
      <c r="F25" s="240"/>
      <c r="G25" s="240"/>
      <c r="H25" s="237"/>
    </row>
    <row r="26" spans="1:8" ht="25.5">
      <c r="A26" s="284" t="s">
        <v>209</v>
      </c>
      <c r="B26" s="287"/>
      <c r="C26" s="129" t="s">
        <v>233</v>
      </c>
      <c r="D26" s="124" t="s">
        <v>245</v>
      </c>
      <c r="E26" s="293"/>
      <c r="F26" s="287">
        <v>5</v>
      </c>
      <c r="G26" s="287">
        <v>0.8</v>
      </c>
      <c r="H26" s="123" t="s">
        <v>210</v>
      </c>
    </row>
    <row r="27" spans="1:8" ht="93.75" customHeight="1">
      <c r="A27" s="285"/>
      <c r="B27" s="288"/>
      <c r="C27" s="124" t="s">
        <v>257</v>
      </c>
      <c r="D27" s="124" t="s">
        <v>270</v>
      </c>
      <c r="E27" s="294"/>
      <c r="F27" s="288"/>
      <c r="G27" s="288"/>
      <c r="H27" s="290" t="s">
        <v>202</v>
      </c>
    </row>
    <row r="28" spans="1:8" ht="117.75" customHeight="1">
      <c r="A28" s="285"/>
      <c r="B28" s="288"/>
      <c r="C28" s="124" t="s">
        <v>259</v>
      </c>
      <c r="D28" s="290" t="s">
        <v>271</v>
      </c>
      <c r="E28" s="294"/>
      <c r="F28" s="288"/>
      <c r="G28" s="288"/>
      <c r="H28" s="291"/>
    </row>
    <row r="29" spans="1:8" ht="117.75" customHeight="1">
      <c r="A29" s="285"/>
      <c r="B29" s="288"/>
      <c r="C29" s="124" t="s">
        <v>260</v>
      </c>
      <c r="D29" s="291"/>
      <c r="E29" s="294"/>
      <c r="F29" s="288"/>
      <c r="G29" s="288"/>
      <c r="H29" s="291"/>
    </row>
    <row r="30" spans="1:8" ht="117.75" customHeight="1">
      <c r="A30" s="285"/>
      <c r="B30" s="288"/>
      <c r="C30" s="124" t="s">
        <v>261</v>
      </c>
      <c r="D30" s="291"/>
      <c r="E30" s="294"/>
      <c r="F30" s="288"/>
      <c r="G30" s="288"/>
      <c r="H30" s="291"/>
    </row>
    <row r="31" spans="1:8" ht="57.75" customHeight="1">
      <c r="A31" s="285"/>
      <c r="B31" s="288"/>
      <c r="C31" s="124" t="s">
        <v>287</v>
      </c>
      <c r="D31" s="291"/>
      <c r="E31" s="294"/>
      <c r="F31" s="288"/>
      <c r="G31" s="288"/>
      <c r="H31" s="291"/>
    </row>
    <row r="32" spans="1:8" ht="170.25" customHeight="1">
      <c r="A32" s="286"/>
      <c r="B32" s="289"/>
      <c r="C32" s="124" t="s">
        <v>269</v>
      </c>
      <c r="D32" s="292"/>
      <c r="E32" s="295"/>
      <c r="F32" s="289"/>
      <c r="G32" s="289"/>
      <c r="H32" s="292"/>
    </row>
  </sheetData>
  <sheetProtection/>
  <mergeCells count="47">
    <mergeCell ref="H23:H25"/>
    <mergeCell ref="A26:A32"/>
    <mergeCell ref="B26:B32"/>
    <mergeCell ref="D28:D32"/>
    <mergeCell ref="E26:E32"/>
    <mergeCell ref="F26:F32"/>
    <mergeCell ref="G26:G32"/>
    <mergeCell ref="H27:H32"/>
    <mergeCell ref="A22:A25"/>
    <mergeCell ref="B22:B25"/>
    <mergeCell ref="G3:G6"/>
    <mergeCell ref="H3:H6"/>
    <mergeCell ref="A7:A12"/>
    <mergeCell ref="C9:C12"/>
    <mergeCell ref="D10:D12"/>
    <mergeCell ref="E7:E12"/>
    <mergeCell ref="F7:F12"/>
    <mergeCell ref="A1:N1"/>
    <mergeCell ref="B3:B4"/>
    <mergeCell ref="C3:C6"/>
    <mergeCell ref="D4:D6"/>
    <mergeCell ref="G7:G12"/>
    <mergeCell ref="H7:H8"/>
    <mergeCell ref="H10:H12"/>
    <mergeCell ref="A3:A6"/>
    <mergeCell ref="E3:E6"/>
    <mergeCell ref="F3:F6"/>
    <mergeCell ref="G18:G21"/>
    <mergeCell ref="H19:H21"/>
    <mergeCell ref="D15:D16"/>
    <mergeCell ref="A13:A17"/>
    <mergeCell ref="C16:C17"/>
    <mergeCell ref="E13:E17"/>
    <mergeCell ref="A18:A21"/>
    <mergeCell ref="B20:B21"/>
    <mergeCell ref="D20:D21"/>
    <mergeCell ref="E18:E21"/>
    <mergeCell ref="B13:B17"/>
    <mergeCell ref="D23:D25"/>
    <mergeCell ref="E22:E25"/>
    <mergeCell ref="F22:F25"/>
    <mergeCell ref="G22:G25"/>
    <mergeCell ref="H15:H16"/>
    <mergeCell ref="H13:H14"/>
    <mergeCell ref="F13:F17"/>
    <mergeCell ref="G13:G17"/>
    <mergeCell ref="F18:F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cab37</dc:creator>
  <cp:keywords/>
  <dc:description/>
  <cp:lastModifiedBy>Office_2016_1</cp:lastModifiedBy>
  <cp:lastPrinted>2016-07-15T07:02:16Z</cp:lastPrinted>
  <dcterms:created xsi:type="dcterms:W3CDTF">2009-03-13T02:39:27Z</dcterms:created>
  <dcterms:modified xsi:type="dcterms:W3CDTF">2019-07-10T02:29:20Z</dcterms:modified>
  <cp:category/>
  <cp:version/>
  <cp:contentType/>
  <cp:contentStatus/>
</cp:coreProperties>
</file>