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40" activeTab="0"/>
  </bookViews>
  <sheets>
    <sheet name="Учебный план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<sst xmlns="http://schemas.openxmlformats.org/spreadsheetml/2006/main" count="254" uniqueCount="202">
  <si>
    <t>Всего</t>
  </si>
  <si>
    <t>Индекс</t>
  </si>
  <si>
    <t>Распределение по семестрам</t>
  </si>
  <si>
    <t>Экзамены</t>
  </si>
  <si>
    <t>Курсовые проекты (работы)</t>
  </si>
  <si>
    <t>Зачёты</t>
  </si>
  <si>
    <t>Контрольные работы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</si>
  <si>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</si>
  <si>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</si>
  <si>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</si>
  <si>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</si>
  <si>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</si>
  <si>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</si>
  <si>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</si>
  <si>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</si>
  <si>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</si>
  <si>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>Иностранный язык</t>
  </si>
  <si>
    <t>Математические и общие естественнонаучные дисциплины</t>
  </si>
  <si>
    <t>Математика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</si>
  <si>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</si>
  <si>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</si>
  <si>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</si>
  <si>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</si>
  <si>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</si>
  <si>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</si>
  <si>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в том числе</t>
  </si>
  <si>
    <t>Распределение по курсам и семестрам</t>
  </si>
  <si>
    <t>1 курс</t>
  </si>
  <si>
    <t>2 курс</t>
  </si>
  <si>
    <t>1 сем</t>
  </si>
  <si>
    <t>2 сем</t>
  </si>
  <si>
    <t>лаб. и практ. занятия</t>
  </si>
  <si>
    <t>Промежуточная аттестация</t>
  </si>
  <si>
    <t>Защита выпускной квалификационной работы</t>
  </si>
  <si>
    <t>История</t>
  </si>
  <si>
    <t>Общий гуманитарный и социально-экономический цикл</t>
  </si>
  <si>
    <t>Наименование дисциплины, междисциплинарного курса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</si>
  <si>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</si>
  <si>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</si>
  <si>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</si>
  <si>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</si>
  <si>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</si>
  <si>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</si>
  <si>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</si>
  <si>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</si>
  <si>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</si>
  <si>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</si>
  <si>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</si>
  <si>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ПМ.00</t>
  </si>
  <si>
    <t>МДК.01.01</t>
  </si>
  <si>
    <t>МДК.03.01</t>
  </si>
  <si>
    <t xml:space="preserve">Учебная практика </t>
  </si>
  <si>
    <t>Производственная практика (преддипломная)</t>
  </si>
  <si>
    <t>ПДП.00</t>
  </si>
  <si>
    <t>ПА.00</t>
  </si>
  <si>
    <t>ГИА.00</t>
  </si>
  <si>
    <t>Государственная (итоговая) аттестация</t>
  </si>
  <si>
    <t>ГИА.01</t>
  </si>
  <si>
    <t>ГИА.02</t>
  </si>
  <si>
    <t>Подготовка выпускной квалификационной работы</t>
  </si>
  <si>
    <t xml:space="preserve">4 нед. </t>
  </si>
  <si>
    <t>6 нед.</t>
  </si>
  <si>
    <t>4 нед.</t>
  </si>
  <si>
    <t>2 нед.</t>
  </si>
  <si>
    <t>Психология общения</t>
  </si>
  <si>
    <t>ОГСЭ.05</t>
  </si>
  <si>
    <t>МДК.02.01</t>
  </si>
  <si>
    <t>5 нед.</t>
  </si>
  <si>
    <t>Физкультура*</t>
  </si>
  <si>
    <t>теоретич</t>
  </si>
  <si>
    <t>3 курс</t>
  </si>
  <si>
    <t>2к</t>
  </si>
  <si>
    <t>всего</t>
  </si>
  <si>
    <t xml:space="preserve">в том числе </t>
  </si>
  <si>
    <t>5 нед</t>
  </si>
  <si>
    <t>ФГОС СПО</t>
  </si>
  <si>
    <t>Фактически</t>
  </si>
  <si>
    <t>Возрастная анатомия, физиология и гигиена</t>
  </si>
  <si>
    <t>Медико-биологические и социальные основы здоровья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</si>
  <si>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</si>
  <si>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</si>
  <si>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</si>
  <si>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</si>
  <si>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МДК.02.02</t>
  </si>
  <si>
    <t>МДК.02.03</t>
  </si>
  <si>
    <t>МДК.02.04</t>
  </si>
  <si>
    <t>Практикум по художественной обработке материалов и изобразительному искусству</t>
  </si>
  <si>
    <t>МДК.02.05</t>
  </si>
  <si>
    <t>МДК.02.06</t>
  </si>
  <si>
    <t>Психолого-педагогические основы организации общения детей дошкольного возраста</t>
  </si>
  <si>
    <t>МДК.03.02</t>
  </si>
  <si>
    <t>МДК.03.03</t>
  </si>
  <si>
    <t>МДК.03.04</t>
  </si>
  <si>
    <t>МДК.04.01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</si>
  <si>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</si>
  <si>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ПМ.01</t>
  </si>
  <si>
    <t>ПМ.02</t>
  </si>
  <si>
    <t>ПМ.03</t>
  </si>
  <si>
    <t>ПМ.04</t>
  </si>
  <si>
    <t>Взаимодействие с родителями и сотрудниками образовательного учреждения</t>
  </si>
  <si>
    <t>Основы коррекционной педагогики и коррекционной психологии</t>
  </si>
  <si>
    <t>Медико-биологические основы обучения и воспитания детей с ограниченными возможностями  здоровья</t>
  </si>
  <si>
    <t>ОП.06</t>
  </si>
  <si>
    <t>ОП.07</t>
  </si>
  <si>
    <t>Организация мероприятий, направленных на укрепление здоровья и физическое развитие детей с ограниченными возможностями здоровья и с сохранным развитием</t>
  </si>
  <si>
    <t>Обучение и организация различных видов деятельности и общения детей с сохранным развитием</t>
  </si>
  <si>
    <t>Теоретические основы  и методика музыкального воспитания с практикумом</t>
  </si>
  <si>
    <t>Теоретические основы и методика развития речи у детей</t>
  </si>
  <si>
    <t>Теоретические основы  и методика математического развития дошкольников</t>
  </si>
  <si>
    <t>МДК.02.07</t>
  </si>
  <si>
    <t>Детская литература с практикумом по выразительному чтению</t>
  </si>
  <si>
    <t>Обучение и организация различных видов деятельности и общения детей с ограниченными возможностями здоровья</t>
  </si>
  <si>
    <t>Методика организации различных видов деятельности, общения и обучения детей с нарушениями интеллекта</t>
  </si>
  <si>
    <t>Методика организации различных видов деятельности, общения и обучения детей с задержкой психического развития и недостатками речевого развития</t>
  </si>
  <si>
    <t>Методика организации различных  видов деятельности , общения и обучения детей с недостатками слухового и зрительного восприятия</t>
  </si>
  <si>
    <t>МДК.03.05</t>
  </si>
  <si>
    <t>ПМ.05</t>
  </si>
  <si>
    <t>МДК.05.01</t>
  </si>
  <si>
    <t>Методическое обеспечение образовательного процесса</t>
  </si>
  <si>
    <t xml:space="preserve">Теоретические  и прикладные аспекты методической работы воспитателя детей дошкольного возраста с отклонениями в развития и с сохранным развитием </t>
  </si>
  <si>
    <t>3д</t>
  </si>
  <si>
    <t xml:space="preserve">Культура речи с практикумом по современному русскому языку </t>
  </si>
  <si>
    <t>Мировая художественная культура</t>
  </si>
  <si>
    <t>3 сем</t>
  </si>
  <si>
    <t>4 сем</t>
  </si>
  <si>
    <t>5 сем</t>
  </si>
  <si>
    <t>6 сем</t>
  </si>
  <si>
    <t>2д</t>
  </si>
  <si>
    <t>ОП.08*</t>
  </si>
  <si>
    <t>История специального образования в России</t>
  </si>
  <si>
    <t>Теоретические и методические основы организации различных видов деятельности детей раннего и дошкольного возраста</t>
  </si>
  <si>
    <t>Менеджмент</t>
  </si>
  <si>
    <t>МДК.02.08*</t>
  </si>
  <si>
    <t>Теоретические основы и методика экологического образования дошкольников</t>
  </si>
  <si>
    <t>МДК. 02.09*</t>
  </si>
  <si>
    <t>Методика обучения грамоте дошкольников</t>
  </si>
  <si>
    <t>МДК.03.06 *</t>
  </si>
  <si>
    <t>МДК.03.07*</t>
  </si>
  <si>
    <t>Основы дактилологии</t>
  </si>
  <si>
    <t xml:space="preserve">Теоретические основы содержания дошкольного образования </t>
  </si>
  <si>
    <t>Методика организации различных видов деятельности, общения и обучения детей с нарушениями функций опорно-двигательного аппарата</t>
  </si>
  <si>
    <t>Основы общей и дошкольной педагогики</t>
  </si>
  <si>
    <t>6д</t>
  </si>
  <si>
    <t>ОП.09*</t>
  </si>
  <si>
    <t>ОП.10*</t>
  </si>
  <si>
    <t>5д</t>
  </si>
  <si>
    <t>4д</t>
  </si>
  <si>
    <t>Методика организации различных видов деятельности, общения и обучения детей с недостатками эмоционально-личностных отношений и поведения</t>
  </si>
  <si>
    <t xml:space="preserve">Основы логопедии с практикумом по коррекционной ритмике </t>
  </si>
  <si>
    <t>курсовая работа</t>
  </si>
  <si>
    <t>УП.01</t>
  </si>
  <si>
    <t>ПП.01</t>
  </si>
  <si>
    <t xml:space="preserve">Производственная практика (по профилю специальности) 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</si>
  <si>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</si>
  <si>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</si>
  <si>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</si>
  <si>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</si>
  <si>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</si>
  <si>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</si>
  <si>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</si>
  <si>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</si>
  <si>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на учебную группу по 4 час. на одного обучающегося на каждый учебный год  (всего 100 час.)</t>
    </r>
  </si>
  <si>
    <t xml:space="preserve">ВСЕГО </t>
  </si>
  <si>
    <t>часов на дисциплины  и МДК</t>
  </si>
  <si>
    <t>Государственная итоговая  аттестация</t>
  </si>
  <si>
    <t xml:space="preserve">часов учебной практики </t>
  </si>
  <si>
    <t>часов производственной практики</t>
  </si>
  <si>
    <t xml:space="preserve">экзаменов </t>
  </si>
  <si>
    <t>дифференцированных зачетов</t>
  </si>
  <si>
    <t>зачетов</t>
  </si>
  <si>
    <t>4 курс</t>
  </si>
  <si>
    <t>7 сем</t>
  </si>
  <si>
    <t>8 сем</t>
  </si>
  <si>
    <t>22 дн.</t>
  </si>
  <si>
    <t>15 дн.</t>
  </si>
  <si>
    <t>20 дн.</t>
  </si>
  <si>
    <r>
      <rPr>
        <sz val="10"/>
        <rFont val="Times New Roman"/>
        <family val="1"/>
      </rPr>
      <t>установочные</t>
    </r>
    <r>
      <rPr>
        <sz val="10"/>
        <rFont val="Arial Cyr"/>
        <family val="0"/>
      </rPr>
      <t xml:space="preserve"> </t>
    </r>
  </si>
  <si>
    <t>Основы робототехники и легоконструирования с детьми дошкольного возраста</t>
  </si>
  <si>
    <t>8д</t>
  </si>
  <si>
    <t>7д</t>
  </si>
  <si>
    <t>домашних контрольных работ</t>
  </si>
  <si>
    <t xml:space="preserve">Всего часов  обучения по циклам ОПОП, в том числе: </t>
  </si>
  <si>
    <t xml:space="preserve">Всего часов теоеретического  обучения по циклам ОПОП, из них: </t>
  </si>
  <si>
    <t>Обяязательная часть циклов ОПОП</t>
  </si>
  <si>
    <t>Вариативная часть циклов ОПОП</t>
  </si>
  <si>
    <t>Производственная практика</t>
  </si>
  <si>
    <t>23 нед</t>
  </si>
  <si>
    <t>МДК.05.02*</t>
  </si>
  <si>
    <t>Практикум по современным образовательным технологиям</t>
  </si>
  <si>
    <t>6дк</t>
  </si>
  <si>
    <t xml:space="preserve"> 2,4,6д</t>
  </si>
  <si>
    <t>2, 5, 6д</t>
  </si>
  <si>
    <t>1, 4, 5</t>
  </si>
  <si>
    <t>1.1 Подготовка   ВКР с  5 мая   по  1 июня   ( 4 нед.)     
1.2 Защита  ВКР    с 2  июня по  15 июня  (2 нед.)</t>
  </si>
  <si>
    <t>ОГСЭ.08*</t>
  </si>
  <si>
    <t>ОГСЭ.07*</t>
  </si>
  <si>
    <t>ОГСЭ.06*</t>
  </si>
  <si>
    <t>5. Рабочий учебный план по специальности 44.02.04 Специальное дошкольное образование заочная форма обучения 2019-2023,гр. 39,49</t>
  </si>
  <si>
    <t>Музыка с практикумом хорового пения</t>
  </si>
  <si>
    <t>МДК.02.11*</t>
  </si>
  <si>
    <t>3дк</t>
  </si>
  <si>
    <t>2д,3дк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</si>
</sst>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dd&quot;,&quot;\ d\ mmmm\ yyyy\ &quot;г.&quot;"/>
  </numFmts>
  <fonts count="49"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3" fillId="0" borderId="10" xfId="0" applyFont="1" applyBorder="1" applyAlignment="1">
      <alignment textRotation="90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/>
    </xf>
    <xf numFmtId="0" fontId="5" fillId="34" borderId="12" xfId="0" applyFont="1" applyFill="1" applyBorder="1" applyAlignment="1">
      <alignment/>
    </xf>
    <xf numFmtId="0" fontId="5" fillId="34" borderId="10" xfId="0" applyFont="1" applyFill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33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wrapText="1"/>
    </xf>
    <xf numFmtId="0" fontId="5" fillId="39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38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5" fillId="10" borderId="10" xfId="0" applyFont="1" applyFill="1" applyBorder="1" applyAlignment="1">
      <alignment/>
    </xf>
    <xf numFmtId="0" fontId="47" fillId="10" borderId="10" xfId="0" applyFont="1" applyFill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vertical="center" textRotation="90"/>
    </xf>
    <xf numFmtId="0" fontId="6" fillId="0" borderId="17" xfId="0" applyFont="1" applyBorder="1" applyAlignment="1">
      <alignment vertical="center" textRotation="90"/>
    </xf>
    <xf numFmtId="0" fontId="6" fillId="0" borderId="13" xfId="0" applyFont="1" applyBorder="1" applyAlignment="1">
      <alignment vertical="center" textRotation="90"/>
    </xf>
    <xf numFmtId="0" fontId="6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21" xfId="0" applyNumberFormat="1" applyFont="1" applyBorder="1" applyAlignment="1">
      <alignment horizontal="left" vertical="top"/>
    </xf>
    <xf numFmtId="49" fontId="5" fillId="0" borderId="24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0" fontId="5" fillId="0" borderId="18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88</xdr:row>
      <xdr:rowOff>123825</xdr:rowOff>
    </xdr:from>
    <xdr:ext cx="419100" cy="95250"/>
    <xdr:sp fLocksText="0">
      <xdr:nvSpPr>
        <xdr:cNvPr id="1" name="TextBox 3"/>
        <xdr:cNvSpPr txBox="1">
          <a:spLocks noChangeArrowheads="1"/>
        </xdr:cNvSpPr>
      </xdr:nvSpPr>
      <xdr:spPr>
        <a:xfrm>
          <a:off x="3781425" y="43938825"/>
          <a:ext cx="419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9;&#1055;%20&#1057;&#1044;&#1054;%20%20&#1079;&#1072;&#1086;&#1095;&#1085;&#1072;&#1103;%20&#1092;&#1086;&#1088;&#1084;&#1072;%20&#1086;&#1073;&#1091;&#1095;&#1077;&#1085;&#1080;&#1103;%20%20&#1075;&#1088;.38,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бный план"/>
      <sheetName val="Лист3"/>
    </sheetNames>
    <sheetDataSet>
      <sheetData sheetId="0">
        <row r="50">
          <cell r="A50" t="str">
            <v>МДК. 02.10*</v>
          </cell>
          <cell r="B50" t="str">
            <v>Практикум игры на детских музыкальных инструментах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7"/>
  <sheetViews>
    <sheetView tabSelected="1" zoomScalePageLayoutView="0" workbookViewId="0" topLeftCell="C4">
      <selection activeCell="J48" sqref="J48"/>
    </sheetView>
  </sheetViews>
  <sheetFormatPr defaultColWidth="9.00390625" defaultRowHeight="12.75"/>
  <cols>
    <col min="1" max="1" width="10.625" style="3" customWidth="1"/>
    <col min="2" max="2" width="18.75390625" style="2" customWidth="1"/>
    <col min="3" max="3" width="3.75390625" style="0" customWidth="1"/>
    <col min="4" max="4" width="3.25390625" style="0" customWidth="1"/>
    <col min="5" max="5" width="6.125" style="0" customWidth="1"/>
    <col min="6" max="7" width="5.00390625" style="0" customWidth="1"/>
    <col min="8" max="8" width="5.875" style="0" customWidth="1"/>
    <col min="9" max="9" width="4.25390625" style="0" customWidth="1"/>
    <col min="10" max="10" width="5.625" style="0" customWidth="1"/>
    <col min="11" max="11" width="4.875" style="0" customWidth="1"/>
    <col min="12" max="13" width="4.375" style="0" customWidth="1"/>
    <col min="14" max="14" width="3.625" style="0" customWidth="1"/>
    <col min="15" max="15" width="3.00390625" style="0" customWidth="1"/>
    <col min="16" max="16" width="3.25390625" style="0" customWidth="1"/>
    <col min="17" max="17" width="3.375" style="0" customWidth="1"/>
    <col min="18" max="18" width="4.625" style="0" customWidth="1"/>
    <col min="19" max="19" width="4.75390625" style="0" customWidth="1"/>
    <col min="20" max="20" width="3.75390625" style="0" customWidth="1"/>
    <col min="21" max="23" width="3.25390625" style="0" customWidth="1"/>
    <col min="24" max="24" width="3.625" style="0" customWidth="1"/>
    <col min="25" max="25" width="3.125" style="0" customWidth="1"/>
    <col min="26" max="26" width="2.875" style="0" customWidth="1"/>
    <col min="27" max="28" width="3.25390625" style="0" customWidth="1"/>
    <col min="29" max="29" width="3.375" style="0" customWidth="1"/>
    <col min="30" max="30" width="3.625" style="0" customWidth="1"/>
    <col min="31" max="31" width="2.875" style="0" customWidth="1"/>
  </cols>
  <sheetData>
    <row r="1" spans="1:25" ht="26.25" customHeight="1">
      <c r="A1" s="152" t="s">
        <v>197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"/>
      <c r="Y1" s="1"/>
    </row>
    <row r="2" spans="1:31" ht="15" customHeight="1">
      <c r="A2" s="155" t="s">
        <v>1</v>
      </c>
      <c r="B2" s="156" t="s">
        <v>36</v>
      </c>
      <c r="C2" s="129" t="s">
        <v>2</v>
      </c>
      <c r="D2" s="130"/>
      <c r="E2" s="130"/>
      <c r="F2" s="131"/>
      <c r="G2" s="114" t="s">
        <v>22</v>
      </c>
      <c r="H2" s="115"/>
      <c r="I2" s="113" t="s">
        <v>23</v>
      </c>
      <c r="J2" s="129" t="s">
        <v>24</v>
      </c>
      <c r="K2" s="130"/>
      <c r="L2" s="130"/>
      <c r="M2" s="131"/>
      <c r="N2" s="163" t="s">
        <v>26</v>
      </c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5"/>
    </row>
    <row r="3" spans="1:31" ht="12.75" customHeight="1">
      <c r="A3" s="155"/>
      <c r="B3" s="156"/>
      <c r="C3" s="157"/>
      <c r="D3" s="158"/>
      <c r="E3" s="158"/>
      <c r="F3" s="159"/>
      <c r="G3" s="116"/>
      <c r="H3" s="117"/>
      <c r="I3" s="113"/>
      <c r="J3" s="132"/>
      <c r="K3" s="133"/>
      <c r="L3" s="133"/>
      <c r="M3" s="134"/>
      <c r="N3" s="64"/>
      <c r="O3" s="99" t="s">
        <v>27</v>
      </c>
      <c r="P3" s="100"/>
      <c r="Q3" s="100"/>
      <c r="R3" s="100"/>
      <c r="S3" s="101"/>
      <c r="T3" s="112" t="s">
        <v>28</v>
      </c>
      <c r="U3" s="112"/>
      <c r="V3" s="112"/>
      <c r="W3" s="112"/>
      <c r="X3" s="112" t="s">
        <v>70</v>
      </c>
      <c r="Y3" s="112"/>
      <c r="Z3" s="112"/>
      <c r="AA3" s="112"/>
      <c r="AB3" s="112" t="s">
        <v>170</v>
      </c>
      <c r="AC3" s="112"/>
      <c r="AD3" s="112"/>
      <c r="AE3" s="112"/>
    </row>
    <row r="4" spans="1:31" ht="12.75" customHeight="1">
      <c r="A4" s="155"/>
      <c r="B4" s="156"/>
      <c r="C4" s="160" t="s">
        <v>3</v>
      </c>
      <c r="D4" s="120" t="s">
        <v>4</v>
      </c>
      <c r="E4" s="111" t="s">
        <v>5</v>
      </c>
      <c r="F4" s="120" t="s">
        <v>6</v>
      </c>
      <c r="G4" s="116"/>
      <c r="H4" s="117"/>
      <c r="I4" s="113"/>
      <c r="J4" s="123" t="s">
        <v>72</v>
      </c>
      <c r="K4" s="124"/>
      <c r="L4" s="168" t="s">
        <v>73</v>
      </c>
      <c r="M4" s="169"/>
      <c r="N4" s="104" t="s">
        <v>149</v>
      </c>
      <c r="O4" s="99" t="s">
        <v>29</v>
      </c>
      <c r="P4" s="100"/>
      <c r="Q4" s="101"/>
      <c r="R4" s="112" t="s">
        <v>30</v>
      </c>
      <c r="S4" s="112"/>
      <c r="T4" s="112" t="s">
        <v>123</v>
      </c>
      <c r="U4" s="112"/>
      <c r="V4" s="112" t="s">
        <v>124</v>
      </c>
      <c r="W4" s="112"/>
      <c r="X4" s="112" t="s">
        <v>125</v>
      </c>
      <c r="Y4" s="112"/>
      <c r="Z4" s="112" t="s">
        <v>126</v>
      </c>
      <c r="AA4" s="112"/>
      <c r="AB4" s="112" t="s">
        <v>171</v>
      </c>
      <c r="AC4" s="112"/>
      <c r="AD4" s="112" t="s">
        <v>172</v>
      </c>
      <c r="AE4" s="112"/>
    </row>
    <row r="5" spans="1:31" ht="15" customHeight="1">
      <c r="A5" s="155"/>
      <c r="B5" s="156"/>
      <c r="C5" s="161"/>
      <c r="D5" s="121"/>
      <c r="E5" s="111"/>
      <c r="F5" s="121"/>
      <c r="G5" s="116"/>
      <c r="H5" s="117"/>
      <c r="I5" s="113"/>
      <c r="J5" s="125"/>
      <c r="K5" s="126"/>
      <c r="L5" s="170"/>
      <c r="M5" s="171"/>
      <c r="N5" s="105"/>
      <c r="O5" s="99" t="s">
        <v>173</v>
      </c>
      <c r="P5" s="100"/>
      <c r="Q5" s="101"/>
      <c r="R5" s="112" t="s">
        <v>174</v>
      </c>
      <c r="S5" s="112"/>
      <c r="T5" s="112" t="s">
        <v>174</v>
      </c>
      <c r="U5" s="112"/>
      <c r="V5" s="112" t="s">
        <v>174</v>
      </c>
      <c r="W5" s="112"/>
      <c r="X5" s="112" t="s">
        <v>175</v>
      </c>
      <c r="Y5" s="112"/>
      <c r="Z5" s="112" t="s">
        <v>175</v>
      </c>
      <c r="AA5" s="112"/>
      <c r="AB5" s="112" t="s">
        <v>175</v>
      </c>
      <c r="AC5" s="112"/>
      <c r="AD5" s="112" t="s">
        <v>175</v>
      </c>
      <c r="AE5" s="112"/>
    </row>
    <row r="6" spans="1:31" ht="23.25" customHeight="1">
      <c r="A6" s="155"/>
      <c r="B6" s="156"/>
      <c r="C6" s="161"/>
      <c r="D6" s="121"/>
      <c r="E6" s="111"/>
      <c r="F6" s="121"/>
      <c r="G6" s="118"/>
      <c r="H6" s="119"/>
      <c r="I6" s="113"/>
      <c r="J6" s="127"/>
      <c r="K6" s="128"/>
      <c r="L6" s="172"/>
      <c r="M6" s="173"/>
      <c r="N6" s="105"/>
      <c r="O6" s="102" t="s">
        <v>176</v>
      </c>
      <c r="P6" s="111" t="s">
        <v>0</v>
      </c>
      <c r="Q6" s="38" t="s">
        <v>25</v>
      </c>
      <c r="R6" s="111" t="s">
        <v>0</v>
      </c>
      <c r="S6" s="38" t="s">
        <v>25</v>
      </c>
      <c r="T6" s="111" t="s">
        <v>0</v>
      </c>
      <c r="U6" s="38" t="s">
        <v>25</v>
      </c>
      <c r="V6" s="111" t="s">
        <v>0</v>
      </c>
      <c r="W6" s="38" t="s">
        <v>25</v>
      </c>
      <c r="X6" s="111" t="s">
        <v>0</v>
      </c>
      <c r="Y6" s="38" t="s">
        <v>25</v>
      </c>
      <c r="Z6" s="111" t="s">
        <v>0</v>
      </c>
      <c r="AA6" s="38" t="s">
        <v>25</v>
      </c>
      <c r="AB6" s="111" t="s">
        <v>0</v>
      </c>
      <c r="AC6" s="38" t="s">
        <v>25</v>
      </c>
      <c r="AD6" s="111" t="s">
        <v>0</v>
      </c>
      <c r="AE6" s="38" t="s">
        <v>25</v>
      </c>
    </row>
    <row r="7" spans="1:31" ht="81">
      <c r="A7" s="155"/>
      <c r="B7" s="156"/>
      <c r="C7" s="162"/>
      <c r="D7" s="122"/>
      <c r="E7" s="111"/>
      <c r="F7" s="122"/>
      <c r="G7" s="39" t="s">
        <v>75</v>
      </c>
      <c r="H7" s="12" t="s">
        <v>76</v>
      </c>
      <c r="I7" s="113"/>
      <c r="J7" s="39" t="s">
        <v>75</v>
      </c>
      <c r="K7" s="12" t="s">
        <v>76</v>
      </c>
      <c r="L7" s="12" t="s">
        <v>69</v>
      </c>
      <c r="M7" s="12" t="s">
        <v>31</v>
      </c>
      <c r="N7" s="106"/>
      <c r="O7" s="103"/>
      <c r="P7" s="111"/>
      <c r="Q7" s="13" t="s">
        <v>31</v>
      </c>
      <c r="R7" s="111"/>
      <c r="S7" s="13" t="s">
        <v>31</v>
      </c>
      <c r="T7" s="111"/>
      <c r="U7" s="13" t="s">
        <v>31</v>
      </c>
      <c r="V7" s="111"/>
      <c r="W7" s="13" t="s">
        <v>31</v>
      </c>
      <c r="X7" s="111"/>
      <c r="Y7" s="13" t="s">
        <v>31</v>
      </c>
      <c r="Z7" s="111"/>
      <c r="AA7" s="13" t="s">
        <v>31</v>
      </c>
      <c r="AB7" s="111"/>
      <c r="AC7" s="13" t="s">
        <v>31</v>
      </c>
      <c r="AD7" s="111"/>
      <c r="AE7" s="13" t="s">
        <v>31</v>
      </c>
    </row>
    <row r="8" spans="1:31" s="44" customFormat="1" ht="12.75">
      <c r="A8" s="41">
        <v>1</v>
      </c>
      <c r="B8" s="41">
        <v>2</v>
      </c>
      <c r="C8" s="42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3">
        <v>13</v>
      </c>
      <c r="N8" s="43">
        <v>14</v>
      </c>
      <c r="O8" s="43"/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43">
        <v>26</v>
      </c>
      <c r="AB8" s="43">
        <v>27</v>
      </c>
      <c r="AC8" s="43">
        <v>28</v>
      </c>
      <c r="AD8" s="43">
        <v>29</v>
      </c>
      <c r="AE8" s="43">
        <v>30</v>
      </c>
    </row>
    <row r="9" spans="1:31" ht="48">
      <c r="A9" s="14" t="s">
        <v>7</v>
      </c>
      <c r="B9" s="19" t="s">
        <v>35</v>
      </c>
      <c r="C9" s="47"/>
      <c r="D9" s="18"/>
      <c r="E9" s="18"/>
      <c r="F9" s="18"/>
      <c r="G9" s="18">
        <v>732</v>
      </c>
      <c r="H9" s="18">
        <f>SUM(H10:H17)</f>
        <v>990</v>
      </c>
      <c r="I9" s="18">
        <f>SUM(I10:I17)</f>
        <v>902</v>
      </c>
      <c r="J9" s="18">
        <v>488</v>
      </c>
      <c r="K9" s="18">
        <f>SUM(K10:K17)</f>
        <v>88</v>
      </c>
      <c r="L9" s="18">
        <f>SUM(L10:L17)</f>
        <v>52</v>
      </c>
      <c r="M9" s="18">
        <f>SUM(M10:M17)</f>
        <v>36</v>
      </c>
      <c r="N9" s="18"/>
      <c r="O9" s="48">
        <f>SUM(O10:O17)</f>
        <v>12</v>
      </c>
      <c r="P9" s="48">
        <f>SUM(P10:P17)</f>
        <v>28</v>
      </c>
      <c r="Q9" s="48">
        <f aca="true" t="shared" si="0" ref="Q9:AE9">SUM(Q10:Q17)</f>
        <v>10</v>
      </c>
      <c r="R9" s="48">
        <f t="shared" si="0"/>
        <v>12</v>
      </c>
      <c r="S9" s="48">
        <f t="shared" si="0"/>
        <v>8</v>
      </c>
      <c r="T9" s="48">
        <f t="shared" si="0"/>
        <v>11</v>
      </c>
      <c r="U9" s="48">
        <f t="shared" si="0"/>
        <v>4</v>
      </c>
      <c r="V9" s="48">
        <f t="shared" si="0"/>
        <v>10</v>
      </c>
      <c r="W9" s="48">
        <f t="shared" si="0"/>
        <v>6</v>
      </c>
      <c r="X9" s="48">
        <f t="shared" si="0"/>
        <v>10</v>
      </c>
      <c r="Y9" s="48">
        <f t="shared" si="0"/>
        <v>4</v>
      </c>
      <c r="Z9" s="48">
        <f t="shared" si="0"/>
        <v>6</v>
      </c>
      <c r="AA9" s="48">
        <f t="shared" si="0"/>
        <v>4</v>
      </c>
      <c r="AB9" s="48">
        <f t="shared" si="0"/>
        <v>0</v>
      </c>
      <c r="AC9" s="48">
        <f t="shared" si="0"/>
        <v>0</v>
      </c>
      <c r="AD9" s="48">
        <f t="shared" si="0"/>
        <v>0</v>
      </c>
      <c r="AE9" s="48">
        <f t="shared" si="0"/>
        <v>0</v>
      </c>
    </row>
    <row r="10" spans="1:31" ht="12.75">
      <c r="A10" s="20" t="s">
        <v>8</v>
      </c>
      <c r="B10" s="45" t="s">
        <v>15</v>
      </c>
      <c r="C10" s="21">
        <v>1</v>
      </c>
      <c r="D10" s="22"/>
      <c r="E10" s="22"/>
      <c r="F10" s="22">
        <v>1</v>
      </c>
      <c r="G10" s="23"/>
      <c r="H10" s="22">
        <f>I10+K10</f>
        <v>68</v>
      </c>
      <c r="I10" s="22">
        <v>60</v>
      </c>
      <c r="J10" s="23">
        <v>48</v>
      </c>
      <c r="K10" s="49">
        <v>8</v>
      </c>
      <c r="L10" s="22">
        <v>8</v>
      </c>
      <c r="M10" s="22">
        <v>0</v>
      </c>
      <c r="N10" s="22"/>
      <c r="O10" s="50">
        <v>2</v>
      </c>
      <c r="P10" s="50">
        <v>6</v>
      </c>
      <c r="Q10" s="50"/>
      <c r="R10" s="51"/>
      <c r="S10" s="51"/>
      <c r="T10" s="57"/>
      <c r="U10" s="57"/>
      <c r="V10" s="52"/>
      <c r="W10" s="52"/>
      <c r="X10" s="68"/>
      <c r="Y10" s="68"/>
      <c r="Z10" s="53"/>
      <c r="AA10" s="53"/>
      <c r="AB10" s="68"/>
      <c r="AC10" s="68"/>
      <c r="AD10" s="53"/>
      <c r="AE10" s="53"/>
    </row>
    <row r="11" spans="1:31" ht="12.75">
      <c r="A11" s="20" t="s">
        <v>9</v>
      </c>
      <c r="B11" s="45" t="s">
        <v>64</v>
      </c>
      <c r="C11" s="21"/>
      <c r="D11" s="58"/>
      <c r="E11" s="22" t="s">
        <v>145</v>
      </c>
      <c r="F11" s="22"/>
      <c r="G11" s="23"/>
      <c r="H11" s="22">
        <f>I11+K11</f>
        <v>64</v>
      </c>
      <c r="I11" s="22">
        <v>52</v>
      </c>
      <c r="J11" s="23">
        <v>48</v>
      </c>
      <c r="K11" s="49">
        <v>12</v>
      </c>
      <c r="L11" s="22">
        <v>10</v>
      </c>
      <c r="M11" s="22">
        <v>2</v>
      </c>
      <c r="N11" s="22"/>
      <c r="O11" s="50"/>
      <c r="P11" s="50"/>
      <c r="Q11" s="50"/>
      <c r="R11" s="51"/>
      <c r="S11" s="51"/>
      <c r="T11" s="57">
        <v>4</v>
      </c>
      <c r="U11" s="57"/>
      <c r="V11" s="52">
        <v>4</v>
      </c>
      <c r="W11" s="52">
        <v>2</v>
      </c>
      <c r="X11" s="68">
        <v>4</v>
      </c>
      <c r="Y11" s="68"/>
      <c r="Z11" s="53"/>
      <c r="AA11" s="53"/>
      <c r="AB11" s="68"/>
      <c r="AC11" s="68"/>
      <c r="AD11" s="53"/>
      <c r="AE11" s="53"/>
    </row>
    <row r="12" spans="1:31" ht="12.75">
      <c r="A12" s="20" t="s">
        <v>10</v>
      </c>
      <c r="B12" s="45" t="s">
        <v>34</v>
      </c>
      <c r="C12" s="21">
        <v>1</v>
      </c>
      <c r="D12" s="22"/>
      <c r="E12" s="22"/>
      <c r="F12" s="22">
        <v>1</v>
      </c>
      <c r="G12" s="23"/>
      <c r="H12" s="22">
        <f>I12+K12</f>
        <v>68</v>
      </c>
      <c r="I12" s="22">
        <v>58</v>
      </c>
      <c r="J12" s="23">
        <v>48</v>
      </c>
      <c r="K12" s="49">
        <v>10</v>
      </c>
      <c r="L12" s="22">
        <v>8</v>
      </c>
      <c r="M12" s="22">
        <f>Q12</f>
        <v>2</v>
      </c>
      <c r="N12" s="22"/>
      <c r="O12" s="50">
        <v>4</v>
      </c>
      <c r="P12" s="50">
        <v>6</v>
      </c>
      <c r="Q12" s="50">
        <v>2</v>
      </c>
      <c r="R12" s="51"/>
      <c r="S12" s="51"/>
      <c r="T12" s="57"/>
      <c r="U12" s="57"/>
      <c r="V12" s="52"/>
      <c r="W12" s="52"/>
      <c r="X12" s="68"/>
      <c r="Y12" s="68"/>
      <c r="Z12" s="53"/>
      <c r="AA12" s="53"/>
      <c r="AB12" s="68"/>
      <c r="AC12" s="68"/>
      <c r="AD12" s="53"/>
      <c r="AE12" s="53"/>
    </row>
    <row r="13" spans="1:31" ht="12.75">
      <c r="A13" s="20" t="s">
        <v>11</v>
      </c>
      <c r="B13" s="45" t="s">
        <v>16</v>
      </c>
      <c r="C13" s="61"/>
      <c r="D13" s="58"/>
      <c r="E13" s="83" t="s">
        <v>190</v>
      </c>
      <c r="F13" s="22">
        <v>1</v>
      </c>
      <c r="G13" s="23"/>
      <c r="H13" s="22">
        <f>I13+K13</f>
        <v>216</v>
      </c>
      <c r="I13" s="22">
        <v>192</v>
      </c>
      <c r="J13" s="23">
        <v>172</v>
      </c>
      <c r="K13" s="49">
        <v>24</v>
      </c>
      <c r="L13" s="22">
        <v>0</v>
      </c>
      <c r="M13" s="22">
        <v>24</v>
      </c>
      <c r="N13" s="22"/>
      <c r="O13" s="50"/>
      <c r="P13" s="50">
        <v>4</v>
      </c>
      <c r="Q13" s="50">
        <v>4</v>
      </c>
      <c r="R13" s="51">
        <v>4</v>
      </c>
      <c r="S13" s="51">
        <v>4</v>
      </c>
      <c r="T13" s="57">
        <v>4</v>
      </c>
      <c r="U13" s="57">
        <v>4</v>
      </c>
      <c r="V13" s="52">
        <v>4</v>
      </c>
      <c r="W13" s="52">
        <v>4</v>
      </c>
      <c r="X13" s="68">
        <v>4</v>
      </c>
      <c r="Y13" s="68">
        <v>4</v>
      </c>
      <c r="Z13" s="53">
        <v>4</v>
      </c>
      <c r="AA13" s="53">
        <v>4</v>
      </c>
      <c r="AB13" s="68"/>
      <c r="AC13" s="68"/>
      <c r="AD13" s="53"/>
      <c r="AE13" s="53"/>
    </row>
    <row r="14" spans="1:31" ht="12.75" customHeight="1">
      <c r="A14" s="20" t="s">
        <v>65</v>
      </c>
      <c r="B14" s="45" t="s">
        <v>68</v>
      </c>
      <c r="C14" s="21"/>
      <c r="D14" s="22"/>
      <c r="E14" s="22" t="s">
        <v>191</v>
      </c>
      <c r="F14" s="22" t="s">
        <v>192</v>
      </c>
      <c r="G14" s="23"/>
      <c r="H14" s="22">
        <f>SUM(I14,K14)</f>
        <v>400</v>
      </c>
      <c r="I14" s="22">
        <v>388</v>
      </c>
      <c r="J14" s="23">
        <v>172</v>
      </c>
      <c r="K14" s="49">
        <v>12</v>
      </c>
      <c r="L14" s="22">
        <v>12</v>
      </c>
      <c r="M14" s="22">
        <v>0</v>
      </c>
      <c r="N14" s="22"/>
      <c r="O14" s="50"/>
      <c r="P14" s="50">
        <v>2</v>
      </c>
      <c r="Q14" s="50"/>
      <c r="R14" s="51">
        <v>2</v>
      </c>
      <c r="S14" s="51"/>
      <c r="T14" s="57">
        <v>2</v>
      </c>
      <c r="U14" s="57"/>
      <c r="V14" s="52">
        <v>2</v>
      </c>
      <c r="W14" s="52"/>
      <c r="X14" s="68">
        <v>2</v>
      </c>
      <c r="Y14" s="68"/>
      <c r="Z14" s="53">
        <v>2</v>
      </c>
      <c r="AA14" s="53"/>
      <c r="AB14" s="68"/>
      <c r="AC14" s="68"/>
      <c r="AD14" s="53"/>
      <c r="AE14" s="53"/>
    </row>
    <row r="15" spans="1:31" ht="51" customHeight="1">
      <c r="A15" s="20" t="s">
        <v>196</v>
      </c>
      <c r="B15" s="45" t="s">
        <v>121</v>
      </c>
      <c r="C15" s="21"/>
      <c r="D15" s="22"/>
      <c r="E15" s="33">
        <v>2</v>
      </c>
      <c r="F15" s="22"/>
      <c r="G15" s="23"/>
      <c r="H15" s="22">
        <f>SUM(I15,K15)</f>
        <v>68</v>
      </c>
      <c r="I15" s="22">
        <v>60</v>
      </c>
      <c r="J15" s="23"/>
      <c r="K15" s="49">
        <v>8</v>
      </c>
      <c r="L15" s="22">
        <v>6</v>
      </c>
      <c r="M15" s="22">
        <v>2</v>
      </c>
      <c r="N15" s="22"/>
      <c r="O15" s="50">
        <v>2</v>
      </c>
      <c r="P15" s="50">
        <v>4</v>
      </c>
      <c r="Q15" s="50">
        <v>2</v>
      </c>
      <c r="R15" s="51">
        <v>2</v>
      </c>
      <c r="S15" s="51"/>
      <c r="T15" s="57"/>
      <c r="U15" s="57"/>
      <c r="V15" s="52"/>
      <c r="W15" s="52"/>
      <c r="X15" s="68"/>
      <c r="Y15" s="68"/>
      <c r="Z15" s="53"/>
      <c r="AA15" s="53"/>
      <c r="AB15" s="68"/>
      <c r="AC15" s="68"/>
      <c r="AD15" s="53"/>
      <c r="AE15" s="53"/>
    </row>
    <row r="16" spans="1:31" ht="34.5" customHeight="1">
      <c r="A16" s="20" t="s">
        <v>195</v>
      </c>
      <c r="B16" s="45" t="s">
        <v>122</v>
      </c>
      <c r="C16" s="21"/>
      <c r="D16" s="58"/>
      <c r="E16" s="33">
        <v>1</v>
      </c>
      <c r="F16" s="22"/>
      <c r="G16" s="23"/>
      <c r="H16" s="22">
        <f>SUM(I16,K16)</f>
        <v>42</v>
      </c>
      <c r="I16" s="22">
        <v>36</v>
      </c>
      <c r="J16" s="23"/>
      <c r="K16" s="49">
        <v>6</v>
      </c>
      <c r="L16" s="22">
        <v>6</v>
      </c>
      <c r="M16" s="22">
        <v>0</v>
      </c>
      <c r="N16" s="22"/>
      <c r="O16" s="50">
        <v>2</v>
      </c>
      <c r="P16" s="50">
        <v>4</v>
      </c>
      <c r="Q16" s="50"/>
      <c r="R16" s="51"/>
      <c r="S16" s="51"/>
      <c r="T16" s="57"/>
      <c r="U16" s="57"/>
      <c r="V16" s="52"/>
      <c r="W16" s="52"/>
      <c r="X16" s="68"/>
      <c r="Y16" s="68"/>
      <c r="Z16" s="53"/>
      <c r="AA16" s="53"/>
      <c r="AB16" s="68"/>
      <c r="AC16" s="68"/>
      <c r="AD16" s="53"/>
      <c r="AE16" s="53"/>
    </row>
    <row r="17" spans="1:31" ht="25.5" customHeight="1">
      <c r="A17" s="20" t="s">
        <v>194</v>
      </c>
      <c r="B17" s="24" t="s">
        <v>198</v>
      </c>
      <c r="C17" s="49"/>
      <c r="D17" s="49"/>
      <c r="E17" s="49" t="s">
        <v>201</v>
      </c>
      <c r="F17" s="49"/>
      <c r="G17" s="65"/>
      <c r="H17" s="49">
        <f>SUM(I17,K17)</f>
        <v>64</v>
      </c>
      <c r="I17" s="49">
        <v>56</v>
      </c>
      <c r="J17" s="65"/>
      <c r="K17" s="66">
        <v>8</v>
      </c>
      <c r="L17" s="49">
        <v>2</v>
      </c>
      <c r="M17" s="49">
        <v>6</v>
      </c>
      <c r="N17" s="49"/>
      <c r="O17" s="50">
        <v>2</v>
      </c>
      <c r="P17" s="50">
        <v>2</v>
      </c>
      <c r="Q17" s="50">
        <v>2</v>
      </c>
      <c r="R17" s="51">
        <v>4</v>
      </c>
      <c r="S17" s="51">
        <v>4</v>
      </c>
      <c r="T17" s="57">
        <v>1</v>
      </c>
      <c r="U17" s="57"/>
      <c r="V17" s="52"/>
      <c r="W17" s="52"/>
      <c r="X17" s="68"/>
      <c r="Y17" s="68"/>
      <c r="Z17" s="53"/>
      <c r="AA17" s="53"/>
      <c r="AB17" s="68"/>
      <c r="AC17" s="68"/>
      <c r="AD17" s="53"/>
      <c r="AE17" s="53"/>
    </row>
    <row r="18" spans="1:31" ht="48">
      <c r="A18" s="15" t="s">
        <v>12</v>
      </c>
      <c r="B18" s="19" t="s">
        <v>17</v>
      </c>
      <c r="C18" s="47"/>
      <c r="D18" s="18"/>
      <c r="E18" s="18"/>
      <c r="F18" s="18"/>
      <c r="G18" s="18">
        <v>186</v>
      </c>
      <c r="H18" s="18">
        <f>SUM(H19:H20)</f>
        <v>195</v>
      </c>
      <c r="I18" s="18">
        <f>I19+I20</f>
        <v>175</v>
      </c>
      <c r="J18" s="18">
        <v>124</v>
      </c>
      <c r="K18" s="18">
        <f>K19+K20</f>
        <v>20</v>
      </c>
      <c r="L18" s="18">
        <f>L19+L20</f>
        <v>8</v>
      </c>
      <c r="M18" s="18">
        <f>M19+M20</f>
        <v>12</v>
      </c>
      <c r="N18" s="18"/>
      <c r="O18" s="48">
        <f>SUM(O19:O20)</f>
        <v>4</v>
      </c>
      <c r="P18" s="48">
        <f>SUM(P19:P20)</f>
        <v>8</v>
      </c>
      <c r="Q18" s="48">
        <f aca="true" t="shared" si="1" ref="Q18:AE18">SUM(Q19:Q20)</f>
        <v>6</v>
      </c>
      <c r="R18" s="48">
        <f t="shared" si="1"/>
        <v>8</v>
      </c>
      <c r="S18" s="48">
        <f t="shared" si="1"/>
        <v>6</v>
      </c>
      <c r="T18" s="48">
        <f t="shared" si="1"/>
        <v>0</v>
      </c>
      <c r="U18" s="48">
        <f t="shared" si="1"/>
        <v>0</v>
      </c>
      <c r="V18" s="48">
        <f t="shared" si="1"/>
        <v>0</v>
      </c>
      <c r="W18" s="48">
        <f t="shared" si="1"/>
        <v>0</v>
      </c>
      <c r="X18" s="48">
        <f t="shared" si="1"/>
        <v>0</v>
      </c>
      <c r="Y18" s="48">
        <f t="shared" si="1"/>
        <v>0</v>
      </c>
      <c r="Z18" s="48">
        <f t="shared" si="1"/>
        <v>0</v>
      </c>
      <c r="AA18" s="48">
        <f t="shared" si="1"/>
        <v>0</v>
      </c>
      <c r="AB18" s="48">
        <f t="shared" si="1"/>
        <v>0</v>
      </c>
      <c r="AC18" s="48">
        <f t="shared" si="1"/>
        <v>0</v>
      </c>
      <c r="AD18" s="48">
        <f t="shared" si="1"/>
        <v>0</v>
      </c>
      <c r="AE18" s="48">
        <f t="shared" si="1"/>
        <v>0</v>
      </c>
    </row>
    <row r="19" spans="1:31" ht="12.75">
      <c r="A19" s="24" t="s">
        <v>13</v>
      </c>
      <c r="B19" s="46" t="s">
        <v>18</v>
      </c>
      <c r="C19" s="21"/>
      <c r="D19" s="22"/>
      <c r="E19" s="22">
        <v>2</v>
      </c>
      <c r="F19" s="22">
        <v>1</v>
      </c>
      <c r="G19" s="59"/>
      <c r="H19" s="22">
        <f>SUM(I19,K19)</f>
        <v>81</v>
      </c>
      <c r="I19" s="22">
        <v>69</v>
      </c>
      <c r="J19" s="23"/>
      <c r="K19" s="49">
        <v>12</v>
      </c>
      <c r="L19" s="22">
        <v>8</v>
      </c>
      <c r="M19" s="22">
        <v>4</v>
      </c>
      <c r="N19" s="22"/>
      <c r="O19" s="50">
        <v>4</v>
      </c>
      <c r="P19" s="50">
        <v>4</v>
      </c>
      <c r="Q19" s="50">
        <v>2</v>
      </c>
      <c r="R19" s="51">
        <v>4</v>
      </c>
      <c r="S19" s="51">
        <v>2</v>
      </c>
      <c r="T19" s="57"/>
      <c r="U19" s="57"/>
      <c r="V19" s="52"/>
      <c r="W19" s="52"/>
      <c r="X19" s="68"/>
      <c r="Y19" s="68"/>
      <c r="Z19" s="53"/>
      <c r="AA19" s="53"/>
      <c r="AB19" s="68"/>
      <c r="AC19" s="68"/>
      <c r="AD19" s="53"/>
      <c r="AE19" s="53"/>
    </row>
    <row r="20" spans="1:31" ht="60.75" customHeight="1">
      <c r="A20" s="24" t="s">
        <v>14</v>
      </c>
      <c r="B20" s="46" t="s">
        <v>37</v>
      </c>
      <c r="C20" s="21"/>
      <c r="D20" s="22"/>
      <c r="E20" s="22">
        <v>2</v>
      </c>
      <c r="F20" s="58"/>
      <c r="G20" s="59"/>
      <c r="H20" s="22">
        <f>SUM(I20,K20)</f>
        <v>114</v>
      </c>
      <c r="I20" s="22">
        <v>106</v>
      </c>
      <c r="J20" s="23"/>
      <c r="K20" s="49">
        <f>P20+R20</f>
        <v>8</v>
      </c>
      <c r="L20" s="22">
        <v>0</v>
      </c>
      <c r="M20" s="22">
        <v>8</v>
      </c>
      <c r="N20" s="22"/>
      <c r="O20" s="50"/>
      <c r="P20" s="50">
        <v>4</v>
      </c>
      <c r="Q20" s="50">
        <v>4</v>
      </c>
      <c r="R20" s="51">
        <v>4</v>
      </c>
      <c r="S20" s="51">
        <v>4</v>
      </c>
      <c r="T20" s="57"/>
      <c r="U20" s="57"/>
      <c r="V20" s="52"/>
      <c r="W20" s="52"/>
      <c r="X20" s="68"/>
      <c r="Y20" s="68"/>
      <c r="Z20" s="53"/>
      <c r="AA20" s="53"/>
      <c r="AB20" s="68"/>
      <c r="AC20" s="68"/>
      <c r="AD20" s="53"/>
      <c r="AE20" s="53"/>
    </row>
    <row r="21" spans="1:31" ht="29.25" customHeight="1">
      <c r="A21" s="15" t="s">
        <v>38</v>
      </c>
      <c r="B21" s="19" t="s">
        <v>39</v>
      </c>
      <c r="C21" s="16"/>
      <c r="D21" s="17"/>
      <c r="E21" s="17"/>
      <c r="F21" s="17"/>
      <c r="G21" s="18">
        <v>2322</v>
      </c>
      <c r="H21" s="18">
        <f>SUM(H22,H33)</f>
        <v>4288</v>
      </c>
      <c r="I21" s="18">
        <f>SUM(I22,I33)</f>
        <v>3729</v>
      </c>
      <c r="J21" s="18">
        <v>1548</v>
      </c>
      <c r="K21" s="18">
        <f>SUM(K22,K33)</f>
        <v>557</v>
      </c>
      <c r="L21" s="18">
        <f>SUM(L22,L33)</f>
        <v>385</v>
      </c>
      <c r="M21" s="18">
        <f>SUM(M22,M33)</f>
        <v>174</v>
      </c>
      <c r="N21" s="18"/>
      <c r="O21" s="18">
        <f aca="true" t="shared" si="2" ref="O21:AE21">SUM(O22,O33)</f>
        <v>10</v>
      </c>
      <c r="P21" s="18">
        <f t="shared" si="2"/>
        <v>42</v>
      </c>
      <c r="Q21" s="18">
        <f t="shared" si="2"/>
        <v>18</v>
      </c>
      <c r="R21" s="18">
        <f t="shared" si="2"/>
        <v>62</v>
      </c>
      <c r="S21" s="18">
        <f t="shared" si="2"/>
        <v>18</v>
      </c>
      <c r="T21" s="18">
        <f t="shared" si="2"/>
        <v>71</v>
      </c>
      <c r="U21" s="18">
        <f t="shared" si="2"/>
        <v>28</v>
      </c>
      <c r="V21" s="18">
        <f t="shared" si="2"/>
        <v>68</v>
      </c>
      <c r="W21" s="18">
        <f t="shared" si="2"/>
        <v>28</v>
      </c>
      <c r="X21" s="18">
        <f t="shared" si="2"/>
        <v>70</v>
      </c>
      <c r="Y21" s="18">
        <f t="shared" si="2"/>
        <v>24</v>
      </c>
      <c r="Z21" s="18">
        <f t="shared" si="2"/>
        <v>74</v>
      </c>
      <c r="AA21" s="18">
        <f t="shared" si="2"/>
        <v>20</v>
      </c>
      <c r="AB21" s="18">
        <f t="shared" si="2"/>
        <v>80</v>
      </c>
      <c r="AC21" s="18">
        <f t="shared" si="2"/>
        <v>16</v>
      </c>
      <c r="AD21" s="18">
        <f t="shared" si="2"/>
        <v>80</v>
      </c>
      <c r="AE21" s="18">
        <f t="shared" si="2"/>
        <v>22</v>
      </c>
    </row>
    <row r="22" spans="1:31" ht="24">
      <c r="A22" s="15" t="s">
        <v>40</v>
      </c>
      <c r="B22" s="19" t="s">
        <v>41</v>
      </c>
      <c r="C22" s="16"/>
      <c r="D22" s="17"/>
      <c r="E22" s="17"/>
      <c r="F22" s="17"/>
      <c r="G22" s="18">
        <v>750</v>
      </c>
      <c r="H22" s="18">
        <f>SUM(H23:H32)</f>
        <v>1076</v>
      </c>
      <c r="I22" s="18">
        <f>SUM(I23:I32)</f>
        <v>952</v>
      </c>
      <c r="J22" s="18">
        <v>500</v>
      </c>
      <c r="K22" s="18">
        <f>SUM(K23:K32)</f>
        <v>122</v>
      </c>
      <c r="L22" s="18">
        <f>SUM(L23:L32)</f>
        <v>94</v>
      </c>
      <c r="M22" s="18">
        <f>SUM(M23:M32)</f>
        <v>30</v>
      </c>
      <c r="N22" s="18"/>
      <c r="O22" s="18">
        <f aca="true" t="shared" si="3" ref="O22:AE22">SUM(O23:O32)</f>
        <v>10</v>
      </c>
      <c r="P22" s="18">
        <f t="shared" si="3"/>
        <v>28</v>
      </c>
      <c r="Q22" s="18">
        <f t="shared" si="3"/>
        <v>10</v>
      </c>
      <c r="R22" s="18">
        <f t="shared" si="3"/>
        <v>24</v>
      </c>
      <c r="S22" s="18">
        <f t="shared" si="3"/>
        <v>8</v>
      </c>
      <c r="T22" s="18">
        <f t="shared" si="3"/>
        <v>12</v>
      </c>
      <c r="U22" s="18">
        <f t="shared" si="3"/>
        <v>4</v>
      </c>
      <c r="V22" s="18">
        <f t="shared" si="3"/>
        <v>14</v>
      </c>
      <c r="W22" s="18">
        <f t="shared" si="3"/>
        <v>6</v>
      </c>
      <c r="X22" s="18">
        <f t="shared" si="3"/>
        <v>6</v>
      </c>
      <c r="Y22" s="18">
        <f t="shared" si="3"/>
        <v>0</v>
      </c>
      <c r="Z22" s="18">
        <f t="shared" si="3"/>
        <v>0</v>
      </c>
      <c r="AA22" s="18">
        <f t="shared" si="3"/>
        <v>0</v>
      </c>
      <c r="AB22" s="18">
        <f t="shared" si="3"/>
        <v>10</v>
      </c>
      <c r="AC22" s="18">
        <f t="shared" si="3"/>
        <v>0</v>
      </c>
      <c r="AD22" s="18">
        <f t="shared" si="3"/>
        <v>18</v>
      </c>
      <c r="AE22" s="18">
        <f t="shared" si="3"/>
        <v>2</v>
      </c>
    </row>
    <row r="23" spans="1:31" ht="24">
      <c r="A23" s="24" t="s">
        <v>42</v>
      </c>
      <c r="B23" s="46" t="s">
        <v>141</v>
      </c>
      <c r="C23" s="174" t="s">
        <v>71</v>
      </c>
      <c r="D23" s="22"/>
      <c r="E23" s="107">
        <v>1</v>
      </c>
      <c r="F23" s="22">
        <v>1</v>
      </c>
      <c r="G23" s="58"/>
      <c r="H23" s="22">
        <f>SUM(I23,K23)</f>
        <v>258</v>
      </c>
      <c r="I23" s="22">
        <v>240</v>
      </c>
      <c r="J23" s="23"/>
      <c r="K23" s="49">
        <v>18</v>
      </c>
      <c r="L23" s="22">
        <v>12</v>
      </c>
      <c r="M23" s="22">
        <f>Q23+S23</f>
        <v>6</v>
      </c>
      <c r="N23" s="22"/>
      <c r="O23" s="50">
        <v>4</v>
      </c>
      <c r="P23" s="50">
        <v>10</v>
      </c>
      <c r="Q23" s="50">
        <v>4</v>
      </c>
      <c r="R23" s="51">
        <v>4</v>
      </c>
      <c r="S23" s="51">
        <v>2</v>
      </c>
      <c r="T23" s="57"/>
      <c r="U23" s="57"/>
      <c r="V23" s="52"/>
      <c r="W23" s="52"/>
      <c r="X23" s="68"/>
      <c r="Y23" s="68"/>
      <c r="Z23" s="53"/>
      <c r="AA23" s="53"/>
      <c r="AB23" s="68"/>
      <c r="AC23" s="68"/>
      <c r="AD23" s="53"/>
      <c r="AE23" s="53"/>
    </row>
    <row r="24" spans="1:31" ht="15.75" customHeight="1">
      <c r="A24" s="24" t="s">
        <v>43</v>
      </c>
      <c r="B24" s="46" t="s">
        <v>19</v>
      </c>
      <c r="C24" s="175"/>
      <c r="D24" s="22"/>
      <c r="E24" s="108"/>
      <c r="F24" s="22">
        <v>1</v>
      </c>
      <c r="G24" s="58"/>
      <c r="H24" s="22">
        <f>SUM(I24,K24)</f>
        <v>162</v>
      </c>
      <c r="I24" s="22">
        <v>146</v>
      </c>
      <c r="J24" s="23"/>
      <c r="K24" s="49">
        <v>16</v>
      </c>
      <c r="L24" s="22">
        <f>K24-Q24-S24</f>
        <v>12</v>
      </c>
      <c r="M24" s="22">
        <f>Q24+S24</f>
        <v>4</v>
      </c>
      <c r="N24" s="22"/>
      <c r="O24" s="50">
        <v>4</v>
      </c>
      <c r="P24" s="50">
        <v>8</v>
      </c>
      <c r="Q24" s="50">
        <v>2</v>
      </c>
      <c r="R24" s="51">
        <v>4</v>
      </c>
      <c r="S24" s="51">
        <v>2</v>
      </c>
      <c r="T24" s="57"/>
      <c r="U24" s="57"/>
      <c r="V24" s="52"/>
      <c r="W24" s="52"/>
      <c r="X24" s="68"/>
      <c r="Y24" s="68"/>
      <c r="Z24" s="53"/>
      <c r="AA24" s="53"/>
      <c r="AB24" s="68"/>
      <c r="AC24" s="68"/>
      <c r="AD24" s="53"/>
      <c r="AE24" s="53"/>
    </row>
    <row r="25" spans="1:31" ht="27.75" customHeight="1">
      <c r="A25" s="24" t="s">
        <v>44</v>
      </c>
      <c r="B25" s="46" t="s">
        <v>77</v>
      </c>
      <c r="C25" s="21">
        <v>3</v>
      </c>
      <c r="D25" s="22"/>
      <c r="E25" s="22"/>
      <c r="F25" s="22"/>
      <c r="G25" s="22"/>
      <c r="H25" s="22">
        <f>I25+K25</f>
        <v>99</v>
      </c>
      <c r="I25" s="22">
        <v>91</v>
      </c>
      <c r="J25" s="23"/>
      <c r="K25" s="49">
        <f>P25+R25+T25+V25</f>
        <v>8</v>
      </c>
      <c r="L25" s="22">
        <v>6</v>
      </c>
      <c r="M25" s="22">
        <v>2</v>
      </c>
      <c r="N25" s="22"/>
      <c r="O25" s="50"/>
      <c r="P25" s="50"/>
      <c r="Q25" s="50"/>
      <c r="R25" s="51">
        <v>6</v>
      </c>
      <c r="S25" s="51">
        <v>2</v>
      </c>
      <c r="T25" s="57">
        <v>2</v>
      </c>
      <c r="U25" s="57"/>
      <c r="V25" s="52"/>
      <c r="W25" s="52"/>
      <c r="X25" s="68"/>
      <c r="Y25" s="68"/>
      <c r="Z25" s="53"/>
      <c r="AA25" s="53"/>
      <c r="AB25" s="68"/>
      <c r="AC25" s="68"/>
      <c r="AD25" s="53"/>
      <c r="AE25" s="53"/>
    </row>
    <row r="26" spans="1:31" ht="34.5" customHeight="1">
      <c r="A26" s="24" t="s">
        <v>45</v>
      </c>
      <c r="B26" s="46" t="s">
        <v>100</v>
      </c>
      <c r="C26" s="166">
        <v>4</v>
      </c>
      <c r="D26" s="22"/>
      <c r="E26" s="22"/>
      <c r="F26" s="22">
        <v>3</v>
      </c>
      <c r="G26" s="22"/>
      <c r="H26" s="22">
        <f>I26+K26</f>
        <v>90</v>
      </c>
      <c r="I26" s="22">
        <v>76</v>
      </c>
      <c r="J26" s="23"/>
      <c r="K26" s="49">
        <f>P26+R26+T26+V26</f>
        <v>14</v>
      </c>
      <c r="L26" s="22">
        <v>10</v>
      </c>
      <c r="M26" s="22">
        <v>4</v>
      </c>
      <c r="N26" s="22"/>
      <c r="O26" s="50"/>
      <c r="P26" s="50"/>
      <c r="Q26" s="50"/>
      <c r="R26" s="51"/>
      <c r="S26" s="51"/>
      <c r="T26" s="57">
        <v>6</v>
      </c>
      <c r="U26" s="57">
        <v>2</v>
      </c>
      <c r="V26" s="52">
        <v>8</v>
      </c>
      <c r="W26" s="52">
        <v>2</v>
      </c>
      <c r="X26" s="68"/>
      <c r="Y26" s="68"/>
      <c r="Z26" s="53"/>
      <c r="AA26" s="53"/>
      <c r="AB26" s="68"/>
      <c r="AC26" s="68"/>
      <c r="AD26" s="53"/>
      <c r="AE26" s="53"/>
    </row>
    <row r="27" spans="1:31" ht="60.75" customHeight="1">
      <c r="A27" s="24" t="s">
        <v>46</v>
      </c>
      <c r="B27" s="46" t="s">
        <v>101</v>
      </c>
      <c r="C27" s="167"/>
      <c r="D27" s="22"/>
      <c r="E27" s="22"/>
      <c r="F27" s="58"/>
      <c r="G27" s="22"/>
      <c r="H27" s="22">
        <v>85</v>
      </c>
      <c r="I27" s="22">
        <v>73</v>
      </c>
      <c r="J27" s="23"/>
      <c r="K27" s="49">
        <f>P27+R27+T27+V27</f>
        <v>10</v>
      </c>
      <c r="L27" s="22">
        <v>10</v>
      </c>
      <c r="M27" s="22">
        <v>2</v>
      </c>
      <c r="N27" s="22"/>
      <c r="O27" s="50"/>
      <c r="P27" s="50"/>
      <c r="Q27" s="50"/>
      <c r="R27" s="51">
        <v>4</v>
      </c>
      <c r="S27" s="51"/>
      <c r="T27" s="57">
        <v>4</v>
      </c>
      <c r="U27" s="57">
        <v>2</v>
      </c>
      <c r="V27" s="52">
        <v>2</v>
      </c>
      <c r="W27" s="52"/>
      <c r="X27" s="68"/>
      <c r="Y27" s="68"/>
      <c r="Z27" s="53"/>
      <c r="AA27" s="53"/>
      <c r="AB27" s="68"/>
      <c r="AC27" s="68"/>
      <c r="AD27" s="53"/>
      <c r="AE27" s="53"/>
    </row>
    <row r="28" spans="1:31" ht="36" customHeight="1">
      <c r="A28" s="22" t="s">
        <v>102</v>
      </c>
      <c r="B28" s="46" t="s">
        <v>20</v>
      </c>
      <c r="C28" s="49">
        <v>8</v>
      </c>
      <c r="D28" s="60"/>
      <c r="E28" s="49"/>
      <c r="F28" s="60"/>
      <c r="G28" s="63"/>
      <c r="H28" s="49">
        <f>SUM(I28,K28)</f>
        <v>72</v>
      </c>
      <c r="I28" s="49">
        <v>60</v>
      </c>
      <c r="J28" s="65"/>
      <c r="K28" s="66">
        <v>12</v>
      </c>
      <c r="L28" s="49">
        <v>12</v>
      </c>
      <c r="M28" s="49">
        <v>0</v>
      </c>
      <c r="N28" s="49"/>
      <c r="O28" s="50"/>
      <c r="P28" s="50"/>
      <c r="Q28" s="50"/>
      <c r="R28" s="51"/>
      <c r="S28" s="51"/>
      <c r="T28" s="57"/>
      <c r="U28" s="57"/>
      <c r="V28" s="52"/>
      <c r="W28" s="52"/>
      <c r="X28" s="68"/>
      <c r="Y28" s="68"/>
      <c r="Z28" s="53"/>
      <c r="AA28" s="53"/>
      <c r="AB28" s="68">
        <v>4</v>
      </c>
      <c r="AC28" s="68"/>
      <c r="AD28" s="53">
        <v>8</v>
      </c>
      <c r="AE28" s="53"/>
    </row>
    <row r="29" spans="1:31" ht="23.25" customHeight="1">
      <c r="A29" s="22" t="s">
        <v>103</v>
      </c>
      <c r="B29" s="54" t="s">
        <v>21</v>
      </c>
      <c r="C29" s="22">
        <v>2</v>
      </c>
      <c r="D29" s="58"/>
      <c r="E29" s="58"/>
      <c r="F29" s="22">
        <v>1</v>
      </c>
      <c r="G29" s="58"/>
      <c r="H29" s="22">
        <v>105</v>
      </c>
      <c r="I29" s="22">
        <v>95</v>
      </c>
      <c r="J29" s="23">
        <v>68</v>
      </c>
      <c r="K29" s="49">
        <v>10</v>
      </c>
      <c r="L29" s="22">
        <v>4</v>
      </c>
      <c r="M29" s="22">
        <v>6</v>
      </c>
      <c r="N29" s="22"/>
      <c r="O29" s="50">
        <v>2</v>
      </c>
      <c r="P29" s="50">
        <v>4</v>
      </c>
      <c r="Q29" s="50">
        <v>4</v>
      </c>
      <c r="R29" s="51">
        <v>4</v>
      </c>
      <c r="S29" s="51">
        <v>2</v>
      </c>
      <c r="T29" s="57"/>
      <c r="U29" s="57"/>
      <c r="V29" s="52"/>
      <c r="W29" s="52"/>
      <c r="X29" s="68"/>
      <c r="Y29" s="68"/>
      <c r="Z29" s="53"/>
      <c r="AA29" s="53"/>
      <c r="AB29" s="68"/>
      <c r="AC29" s="68"/>
      <c r="AD29" s="53"/>
      <c r="AE29" s="53"/>
    </row>
    <row r="30" spans="1:31" ht="26.25" customHeight="1">
      <c r="A30" s="22" t="s">
        <v>128</v>
      </c>
      <c r="B30" s="46" t="s">
        <v>129</v>
      </c>
      <c r="C30" s="49"/>
      <c r="D30" s="49"/>
      <c r="E30" s="49" t="s">
        <v>127</v>
      </c>
      <c r="F30" s="60"/>
      <c r="G30" s="63"/>
      <c r="H30" s="49">
        <f>SUM(I30,K30)</f>
        <v>66</v>
      </c>
      <c r="I30" s="49">
        <v>58</v>
      </c>
      <c r="J30" s="65"/>
      <c r="K30" s="66">
        <v>8</v>
      </c>
      <c r="L30" s="49">
        <v>8</v>
      </c>
      <c r="M30" s="49">
        <v>0</v>
      </c>
      <c r="N30" s="49"/>
      <c r="O30" s="50"/>
      <c r="P30" s="50">
        <v>6</v>
      </c>
      <c r="Q30" s="50"/>
      <c r="R30" s="51">
        <v>2</v>
      </c>
      <c r="S30" s="51"/>
      <c r="T30" s="57"/>
      <c r="U30" s="57"/>
      <c r="V30" s="52"/>
      <c r="W30" s="52"/>
      <c r="X30" s="68"/>
      <c r="Y30" s="68"/>
      <c r="Z30" s="53"/>
      <c r="AA30" s="53"/>
      <c r="AB30" s="68"/>
      <c r="AC30" s="68"/>
      <c r="AD30" s="53"/>
      <c r="AE30" s="53"/>
    </row>
    <row r="31" spans="1:31" ht="49.5" customHeight="1">
      <c r="A31" s="22" t="s">
        <v>143</v>
      </c>
      <c r="B31" s="46" t="s">
        <v>139</v>
      </c>
      <c r="C31" s="49">
        <v>5</v>
      </c>
      <c r="D31" s="60"/>
      <c r="E31" s="60"/>
      <c r="F31" s="49">
        <v>4</v>
      </c>
      <c r="G31" s="63"/>
      <c r="H31" s="49">
        <f>SUM(I31,K31)</f>
        <v>67</v>
      </c>
      <c r="I31" s="49">
        <v>57</v>
      </c>
      <c r="J31" s="65"/>
      <c r="K31" s="66">
        <v>10</v>
      </c>
      <c r="L31" s="49">
        <v>6</v>
      </c>
      <c r="M31" s="49">
        <v>4</v>
      </c>
      <c r="N31" s="49"/>
      <c r="O31" s="50"/>
      <c r="P31" s="50"/>
      <c r="Q31" s="50"/>
      <c r="R31" s="51"/>
      <c r="S31" s="51"/>
      <c r="T31" s="57"/>
      <c r="U31" s="57"/>
      <c r="V31" s="52">
        <v>4</v>
      </c>
      <c r="W31" s="52">
        <v>4</v>
      </c>
      <c r="X31" s="68">
        <v>6</v>
      </c>
      <c r="Y31" s="68"/>
      <c r="Z31" s="53"/>
      <c r="AA31" s="53"/>
      <c r="AB31" s="68"/>
      <c r="AC31" s="68"/>
      <c r="AD31" s="53"/>
      <c r="AE31" s="53"/>
    </row>
    <row r="32" spans="1:31" ht="15" customHeight="1">
      <c r="A32" s="22" t="s">
        <v>144</v>
      </c>
      <c r="B32" s="46" t="s">
        <v>131</v>
      </c>
      <c r="C32" s="22">
        <v>8</v>
      </c>
      <c r="D32" s="58"/>
      <c r="E32" s="58"/>
      <c r="F32" s="22">
        <v>7</v>
      </c>
      <c r="G32" s="58"/>
      <c r="H32" s="22">
        <f>SUM(I32,K32)</f>
        <v>72</v>
      </c>
      <c r="I32" s="22">
        <v>56</v>
      </c>
      <c r="J32" s="23"/>
      <c r="K32" s="49">
        <v>16</v>
      </c>
      <c r="L32" s="22">
        <v>14</v>
      </c>
      <c r="M32" s="22">
        <v>2</v>
      </c>
      <c r="N32" s="22"/>
      <c r="O32" s="50"/>
      <c r="P32" s="50"/>
      <c r="Q32" s="50"/>
      <c r="R32" s="51"/>
      <c r="S32" s="51"/>
      <c r="T32" s="57"/>
      <c r="U32" s="57"/>
      <c r="V32" s="52"/>
      <c r="W32" s="52"/>
      <c r="X32" s="68"/>
      <c r="Y32" s="68"/>
      <c r="Z32" s="53"/>
      <c r="AA32" s="53"/>
      <c r="AB32" s="68">
        <v>6</v>
      </c>
      <c r="AC32" s="68"/>
      <c r="AD32" s="53">
        <v>10</v>
      </c>
      <c r="AE32" s="53">
        <v>2</v>
      </c>
    </row>
    <row r="33" spans="1:31" ht="24" customHeight="1">
      <c r="A33" s="25" t="s">
        <v>48</v>
      </c>
      <c r="B33" s="19" t="s">
        <v>47</v>
      </c>
      <c r="C33" s="18"/>
      <c r="D33" s="18">
        <v>4</v>
      </c>
      <c r="E33" s="18"/>
      <c r="F33" s="18"/>
      <c r="G33" s="18">
        <v>1572</v>
      </c>
      <c r="H33" s="18">
        <f>SUM(H34,H40,H54,H64,H68)</f>
        <v>3212</v>
      </c>
      <c r="I33" s="18">
        <f>SUM(I34,I40,I54,I64,I68)</f>
        <v>2777</v>
      </c>
      <c r="J33" s="18">
        <v>1048</v>
      </c>
      <c r="K33" s="18">
        <f>SUM(K34,K40,K54,K64,K68)</f>
        <v>435</v>
      </c>
      <c r="L33" s="18">
        <f>SUM(L34,L40,L54,L64,L68)</f>
        <v>291</v>
      </c>
      <c r="M33" s="18">
        <f>SUM(M34,M40,M54,M64,M68)</f>
        <v>144</v>
      </c>
      <c r="N33" s="18"/>
      <c r="O33" s="18">
        <f aca="true" t="shared" si="4" ref="O33:AE33">SUM(O34,O40,O54,O64,O68)</f>
        <v>0</v>
      </c>
      <c r="P33" s="18">
        <f t="shared" si="4"/>
        <v>14</v>
      </c>
      <c r="Q33" s="18">
        <f t="shared" si="4"/>
        <v>8</v>
      </c>
      <c r="R33" s="18">
        <f t="shared" si="4"/>
        <v>38</v>
      </c>
      <c r="S33" s="18">
        <f t="shared" si="4"/>
        <v>10</v>
      </c>
      <c r="T33" s="18">
        <f t="shared" si="4"/>
        <v>59</v>
      </c>
      <c r="U33" s="18">
        <f t="shared" si="4"/>
        <v>24</v>
      </c>
      <c r="V33" s="18">
        <f t="shared" si="4"/>
        <v>54</v>
      </c>
      <c r="W33" s="18">
        <f t="shared" si="4"/>
        <v>22</v>
      </c>
      <c r="X33" s="18">
        <f t="shared" si="4"/>
        <v>64</v>
      </c>
      <c r="Y33" s="18">
        <f t="shared" si="4"/>
        <v>24</v>
      </c>
      <c r="Z33" s="18">
        <f t="shared" si="4"/>
        <v>74</v>
      </c>
      <c r="AA33" s="18">
        <f t="shared" si="4"/>
        <v>20</v>
      </c>
      <c r="AB33" s="18">
        <f t="shared" si="4"/>
        <v>70</v>
      </c>
      <c r="AC33" s="18">
        <f t="shared" si="4"/>
        <v>16</v>
      </c>
      <c r="AD33" s="18">
        <f t="shared" si="4"/>
        <v>62</v>
      </c>
      <c r="AE33" s="18">
        <f t="shared" si="4"/>
        <v>20</v>
      </c>
    </row>
    <row r="34" spans="1:31" ht="123.75" customHeight="1">
      <c r="A34" s="55" t="s">
        <v>95</v>
      </c>
      <c r="B34" s="55" t="s">
        <v>104</v>
      </c>
      <c r="C34" s="23">
        <v>3</v>
      </c>
      <c r="D34" s="23"/>
      <c r="E34" s="23"/>
      <c r="F34" s="23"/>
      <c r="G34" s="23"/>
      <c r="H34" s="23">
        <f>SUM(H35:H39)</f>
        <v>475</v>
      </c>
      <c r="I34" s="23">
        <f>SUM(I35:I39)</f>
        <v>431</v>
      </c>
      <c r="J34" s="23"/>
      <c r="K34" s="23">
        <f>SUM(K35:K39)</f>
        <v>44</v>
      </c>
      <c r="L34" s="23">
        <f>SUM(L35:L39)</f>
        <v>24</v>
      </c>
      <c r="M34" s="23">
        <f>SUM(M35:M37)</f>
        <v>20</v>
      </c>
      <c r="N34" s="23"/>
      <c r="O34" s="48">
        <f>SUM(O35:O39)</f>
        <v>0</v>
      </c>
      <c r="P34" s="48">
        <f>SUM(P35:P39)</f>
        <v>14</v>
      </c>
      <c r="Q34" s="48">
        <f aca="true" t="shared" si="5" ref="Q34:AE34">SUM(Q35:Q39)</f>
        <v>8</v>
      </c>
      <c r="R34" s="48">
        <f t="shared" si="5"/>
        <v>14</v>
      </c>
      <c r="S34" s="48">
        <f t="shared" si="5"/>
        <v>6</v>
      </c>
      <c r="T34" s="48">
        <f t="shared" si="5"/>
        <v>16</v>
      </c>
      <c r="U34" s="48">
        <f t="shared" si="5"/>
        <v>6</v>
      </c>
      <c r="V34" s="48">
        <f t="shared" si="5"/>
        <v>0</v>
      </c>
      <c r="W34" s="48">
        <f t="shared" si="5"/>
        <v>0</v>
      </c>
      <c r="X34" s="48">
        <f t="shared" si="5"/>
        <v>0</v>
      </c>
      <c r="Y34" s="48">
        <f t="shared" si="5"/>
        <v>0</v>
      </c>
      <c r="Z34" s="48">
        <f t="shared" si="5"/>
        <v>0</v>
      </c>
      <c r="AA34" s="48">
        <f t="shared" si="5"/>
        <v>0</v>
      </c>
      <c r="AB34" s="48">
        <f t="shared" si="5"/>
        <v>0</v>
      </c>
      <c r="AC34" s="48">
        <f t="shared" si="5"/>
        <v>0</v>
      </c>
      <c r="AD34" s="48">
        <f t="shared" si="5"/>
        <v>0</v>
      </c>
      <c r="AE34" s="48">
        <f t="shared" si="5"/>
        <v>0</v>
      </c>
    </row>
    <row r="35" spans="1:31" ht="40.5" customHeight="1">
      <c r="A35" s="26" t="s">
        <v>49</v>
      </c>
      <c r="B35" s="26" t="s">
        <v>78</v>
      </c>
      <c r="C35" s="22"/>
      <c r="D35" s="22"/>
      <c r="E35" s="22" t="s">
        <v>120</v>
      </c>
      <c r="F35" s="22">
        <v>2</v>
      </c>
      <c r="G35" s="58"/>
      <c r="H35" s="22">
        <v>132</v>
      </c>
      <c r="I35" s="22">
        <v>120</v>
      </c>
      <c r="J35" s="23"/>
      <c r="K35" s="49">
        <v>12</v>
      </c>
      <c r="L35" s="22">
        <v>8</v>
      </c>
      <c r="M35" s="22">
        <v>4</v>
      </c>
      <c r="N35" s="22"/>
      <c r="O35" s="50"/>
      <c r="P35" s="50">
        <v>4</v>
      </c>
      <c r="Q35" s="50">
        <v>2</v>
      </c>
      <c r="R35" s="51">
        <v>4</v>
      </c>
      <c r="S35" s="51"/>
      <c r="T35" s="57">
        <v>4</v>
      </c>
      <c r="U35" s="57">
        <v>2</v>
      </c>
      <c r="V35" s="52"/>
      <c r="W35" s="52"/>
      <c r="X35" s="68"/>
      <c r="Y35" s="68"/>
      <c r="Z35" s="53"/>
      <c r="AA35" s="53"/>
      <c r="AB35" s="68"/>
      <c r="AC35" s="68"/>
      <c r="AD35" s="53"/>
      <c r="AE35" s="53"/>
    </row>
    <row r="36" spans="1:31" ht="77.25" customHeight="1">
      <c r="A36" s="26" t="s">
        <v>79</v>
      </c>
      <c r="B36" s="26" t="s">
        <v>80</v>
      </c>
      <c r="C36" s="22">
        <v>2</v>
      </c>
      <c r="D36" s="22"/>
      <c r="E36" s="107" t="s">
        <v>120</v>
      </c>
      <c r="F36" s="22">
        <v>1</v>
      </c>
      <c r="G36" s="58"/>
      <c r="H36" s="22">
        <v>122</v>
      </c>
      <c r="I36" s="22">
        <v>106</v>
      </c>
      <c r="J36" s="23"/>
      <c r="K36" s="49">
        <v>16</v>
      </c>
      <c r="L36" s="22">
        <v>12</v>
      </c>
      <c r="M36" s="22">
        <v>4</v>
      </c>
      <c r="N36" s="22"/>
      <c r="O36" s="50"/>
      <c r="P36" s="50">
        <v>6</v>
      </c>
      <c r="Q36" s="50">
        <v>2</v>
      </c>
      <c r="R36" s="51">
        <v>4</v>
      </c>
      <c r="S36" s="51">
        <v>2</v>
      </c>
      <c r="T36" s="57">
        <v>6</v>
      </c>
      <c r="U36" s="57"/>
      <c r="V36" s="52"/>
      <c r="W36" s="52"/>
      <c r="X36" s="68"/>
      <c r="Y36" s="68"/>
      <c r="Z36" s="53"/>
      <c r="AA36" s="53"/>
      <c r="AB36" s="68"/>
      <c r="AC36" s="68"/>
      <c r="AD36" s="53"/>
      <c r="AE36" s="53"/>
    </row>
    <row r="37" spans="1:31" ht="47.25" customHeight="1">
      <c r="A37" s="26" t="s">
        <v>81</v>
      </c>
      <c r="B37" s="45" t="s">
        <v>82</v>
      </c>
      <c r="C37" s="22"/>
      <c r="D37" s="22"/>
      <c r="E37" s="108"/>
      <c r="F37" s="58"/>
      <c r="G37" s="58"/>
      <c r="H37" s="22">
        <v>55</v>
      </c>
      <c r="I37" s="22">
        <v>43</v>
      </c>
      <c r="J37" s="23"/>
      <c r="K37" s="49">
        <v>12</v>
      </c>
      <c r="L37" s="22">
        <v>0</v>
      </c>
      <c r="M37" s="22">
        <v>12</v>
      </c>
      <c r="N37" s="22"/>
      <c r="O37" s="50"/>
      <c r="P37" s="50">
        <v>4</v>
      </c>
      <c r="Q37" s="50">
        <v>4</v>
      </c>
      <c r="R37" s="51">
        <v>4</v>
      </c>
      <c r="S37" s="51">
        <v>4</v>
      </c>
      <c r="T37" s="57">
        <v>4</v>
      </c>
      <c r="U37" s="57">
        <v>4</v>
      </c>
      <c r="V37" s="52"/>
      <c r="W37" s="52"/>
      <c r="X37" s="68"/>
      <c r="Y37" s="68"/>
      <c r="Z37" s="53"/>
      <c r="AA37" s="53"/>
      <c r="AB37" s="68"/>
      <c r="AC37" s="68"/>
      <c r="AD37" s="53"/>
      <c r="AE37" s="53"/>
    </row>
    <row r="38" spans="1:31" ht="15" customHeight="1">
      <c r="A38" s="26" t="s">
        <v>150</v>
      </c>
      <c r="B38" s="26" t="s">
        <v>51</v>
      </c>
      <c r="C38" s="22"/>
      <c r="D38" s="22"/>
      <c r="E38" s="107" t="s">
        <v>120</v>
      </c>
      <c r="F38" s="58"/>
      <c r="G38" s="58"/>
      <c r="H38" s="22">
        <v>12</v>
      </c>
      <c r="I38" s="22">
        <v>10</v>
      </c>
      <c r="J38" s="59"/>
      <c r="K38" s="49">
        <v>2</v>
      </c>
      <c r="L38" s="22">
        <v>2</v>
      </c>
      <c r="M38" s="22">
        <v>0</v>
      </c>
      <c r="N38" s="58"/>
      <c r="O38" s="50"/>
      <c r="P38" s="50"/>
      <c r="Q38" s="50"/>
      <c r="R38" s="51">
        <v>2</v>
      </c>
      <c r="S38" s="51"/>
      <c r="T38" s="57"/>
      <c r="U38" s="57"/>
      <c r="V38" s="52"/>
      <c r="W38" s="52"/>
      <c r="X38" s="68"/>
      <c r="Y38" s="68"/>
      <c r="Z38" s="53"/>
      <c r="AA38" s="53"/>
      <c r="AB38" s="68"/>
      <c r="AC38" s="68"/>
      <c r="AD38" s="53"/>
      <c r="AE38" s="53"/>
    </row>
    <row r="39" spans="1:31" ht="42" customHeight="1">
      <c r="A39" s="26" t="s">
        <v>151</v>
      </c>
      <c r="B39" s="26" t="s">
        <v>152</v>
      </c>
      <c r="C39" s="22"/>
      <c r="D39" s="22"/>
      <c r="E39" s="108"/>
      <c r="F39" s="58"/>
      <c r="G39" s="58"/>
      <c r="H39" s="22">
        <v>154</v>
      </c>
      <c r="I39" s="22">
        <v>152</v>
      </c>
      <c r="J39" s="59"/>
      <c r="K39" s="49">
        <v>2</v>
      </c>
      <c r="L39" s="22">
        <v>2</v>
      </c>
      <c r="M39" s="22">
        <v>0</v>
      </c>
      <c r="N39" s="58"/>
      <c r="O39" s="50"/>
      <c r="P39" s="50"/>
      <c r="Q39" s="50"/>
      <c r="R39" s="51"/>
      <c r="S39" s="51"/>
      <c r="T39" s="57">
        <v>2</v>
      </c>
      <c r="U39" s="57"/>
      <c r="V39" s="52"/>
      <c r="W39" s="52"/>
      <c r="X39" s="68"/>
      <c r="Y39" s="68"/>
      <c r="Z39" s="53"/>
      <c r="AA39" s="53"/>
      <c r="AB39" s="68"/>
      <c r="AC39" s="68"/>
      <c r="AD39" s="53"/>
      <c r="AE39" s="53"/>
    </row>
    <row r="40" spans="1:31" ht="83.25" customHeight="1">
      <c r="A40" s="55" t="s">
        <v>96</v>
      </c>
      <c r="B40" s="55" t="s">
        <v>105</v>
      </c>
      <c r="C40" s="23">
        <v>5</v>
      </c>
      <c r="D40" s="23"/>
      <c r="E40" s="23"/>
      <c r="F40" s="23"/>
      <c r="G40" s="23"/>
      <c r="H40" s="23">
        <f>SUM(H41:H53)</f>
        <v>1288</v>
      </c>
      <c r="I40" s="23">
        <f>SUM(I41:I53)</f>
        <v>1157</v>
      </c>
      <c r="J40" s="23"/>
      <c r="K40" s="23">
        <f>SUM(K41:K53)</f>
        <v>131</v>
      </c>
      <c r="L40" s="23">
        <f>SUM(L41:L53)</f>
        <v>81</v>
      </c>
      <c r="M40" s="23">
        <f>SUM(M41:M53)</f>
        <v>50</v>
      </c>
      <c r="N40" s="23"/>
      <c r="O40" s="48">
        <f aca="true" t="shared" si="6" ref="O40:AE40">SUM(O41:O53)</f>
        <v>0</v>
      </c>
      <c r="P40" s="48">
        <f t="shared" si="6"/>
        <v>0</v>
      </c>
      <c r="Q40" s="48">
        <f t="shared" si="6"/>
        <v>0</v>
      </c>
      <c r="R40" s="48">
        <f t="shared" si="6"/>
        <v>24</v>
      </c>
      <c r="S40" s="48">
        <f t="shared" si="6"/>
        <v>4</v>
      </c>
      <c r="T40" s="48">
        <f t="shared" si="6"/>
        <v>43</v>
      </c>
      <c r="U40" s="48">
        <f t="shared" si="6"/>
        <v>18</v>
      </c>
      <c r="V40" s="48">
        <f t="shared" si="6"/>
        <v>54</v>
      </c>
      <c r="W40" s="48">
        <f t="shared" si="6"/>
        <v>22</v>
      </c>
      <c r="X40" s="48">
        <f t="shared" si="6"/>
        <v>10</v>
      </c>
      <c r="Y40" s="48">
        <f t="shared" si="6"/>
        <v>6</v>
      </c>
      <c r="Z40" s="48">
        <f t="shared" si="6"/>
        <v>0</v>
      </c>
      <c r="AA40" s="48">
        <f t="shared" si="6"/>
        <v>0</v>
      </c>
      <c r="AB40" s="48">
        <f t="shared" si="6"/>
        <v>0</v>
      </c>
      <c r="AC40" s="48">
        <f t="shared" si="6"/>
        <v>0</v>
      </c>
      <c r="AD40" s="48">
        <f t="shared" si="6"/>
        <v>0</v>
      </c>
      <c r="AE40" s="48">
        <f t="shared" si="6"/>
        <v>0</v>
      </c>
    </row>
    <row r="41" spans="1:31" ht="36" customHeight="1">
      <c r="A41" s="26" t="s">
        <v>66</v>
      </c>
      <c r="B41" s="45" t="s">
        <v>89</v>
      </c>
      <c r="C41" s="58"/>
      <c r="D41" s="58"/>
      <c r="E41" s="22" t="s">
        <v>146</v>
      </c>
      <c r="F41" s="58"/>
      <c r="G41" s="22"/>
      <c r="H41" s="22">
        <v>57</v>
      </c>
      <c r="I41" s="22">
        <v>49</v>
      </c>
      <c r="J41" s="23"/>
      <c r="K41" s="22">
        <v>8</v>
      </c>
      <c r="L41" s="22">
        <v>4</v>
      </c>
      <c r="M41" s="22">
        <v>4</v>
      </c>
      <c r="N41" s="22"/>
      <c r="O41" s="50"/>
      <c r="P41" s="50"/>
      <c r="Q41" s="50"/>
      <c r="R41" s="51"/>
      <c r="S41" s="51"/>
      <c r="T41" s="57">
        <v>6</v>
      </c>
      <c r="U41" s="57">
        <v>2</v>
      </c>
      <c r="V41" s="52">
        <v>2</v>
      </c>
      <c r="W41" s="52">
        <v>2</v>
      </c>
      <c r="X41" s="68"/>
      <c r="Y41" s="68"/>
      <c r="Z41" s="53"/>
      <c r="AA41" s="53"/>
      <c r="AB41" s="68"/>
      <c r="AC41" s="68"/>
      <c r="AD41" s="53"/>
      <c r="AE41" s="53"/>
    </row>
    <row r="42" spans="1:31" ht="58.5" customHeight="1">
      <c r="A42" s="26" t="s">
        <v>83</v>
      </c>
      <c r="B42" s="45" t="s">
        <v>130</v>
      </c>
      <c r="C42" s="22"/>
      <c r="D42" s="22">
        <v>5</v>
      </c>
      <c r="E42" s="58"/>
      <c r="F42" s="22">
        <v>3</v>
      </c>
      <c r="G42" s="22"/>
      <c r="H42" s="22">
        <v>142</v>
      </c>
      <c r="I42" s="22">
        <v>130</v>
      </c>
      <c r="J42" s="23"/>
      <c r="K42" s="22">
        <v>12</v>
      </c>
      <c r="L42" s="22">
        <v>8</v>
      </c>
      <c r="M42" s="22">
        <v>4</v>
      </c>
      <c r="N42" s="22"/>
      <c r="O42" s="50"/>
      <c r="P42" s="50"/>
      <c r="Q42" s="50"/>
      <c r="R42" s="51">
        <v>4</v>
      </c>
      <c r="S42" s="51"/>
      <c r="T42" s="57">
        <v>4</v>
      </c>
      <c r="U42" s="57">
        <v>2</v>
      </c>
      <c r="V42" s="52">
        <v>4</v>
      </c>
      <c r="W42" s="52">
        <v>2</v>
      </c>
      <c r="X42" s="68"/>
      <c r="Y42" s="68"/>
      <c r="Z42" s="53"/>
      <c r="AA42" s="53"/>
      <c r="AB42" s="68"/>
      <c r="AC42" s="68"/>
      <c r="AD42" s="53"/>
      <c r="AE42" s="53"/>
    </row>
    <row r="43" spans="1:31" ht="63.75" customHeight="1">
      <c r="A43" s="26" t="s">
        <v>84</v>
      </c>
      <c r="B43" s="45" t="s">
        <v>86</v>
      </c>
      <c r="C43" s="58"/>
      <c r="D43" s="58"/>
      <c r="E43" s="22">
        <v>4</v>
      </c>
      <c r="F43" s="49"/>
      <c r="G43" s="22"/>
      <c r="H43" s="22">
        <v>66</v>
      </c>
      <c r="I43" s="22">
        <v>58</v>
      </c>
      <c r="J43" s="23"/>
      <c r="K43" s="49">
        <v>8</v>
      </c>
      <c r="L43" s="22">
        <v>4</v>
      </c>
      <c r="M43" s="22">
        <v>4</v>
      </c>
      <c r="N43" s="22"/>
      <c r="O43" s="50"/>
      <c r="P43" s="50"/>
      <c r="Q43" s="50"/>
      <c r="R43" s="51"/>
      <c r="S43" s="51"/>
      <c r="T43" s="57">
        <v>4</v>
      </c>
      <c r="U43" s="57">
        <v>2</v>
      </c>
      <c r="V43" s="52">
        <v>4</v>
      </c>
      <c r="W43" s="52">
        <v>2</v>
      </c>
      <c r="X43" s="68"/>
      <c r="Y43" s="68"/>
      <c r="Z43" s="53"/>
      <c r="AA43" s="53"/>
      <c r="AB43" s="68"/>
      <c r="AC43" s="68"/>
      <c r="AD43" s="53"/>
      <c r="AE43" s="53"/>
    </row>
    <row r="44" spans="1:31" ht="60" customHeight="1">
      <c r="A44" s="26" t="s">
        <v>85</v>
      </c>
      <c r="B44" s="45" t="s">
        <v>106</v>
      </c>
      <c r="C44" s="22">
        <v>4</v>
      </c>
      <c r="D44" s="22"/>
      <c r="E44" s="22"/>
      <c r="F44" s="49">
        <v>3</v>
      </c>
      <c r="G44" s="22"/>
      <c r="H44" s="22">
        <v>143</v>
      </c>
      <c r="I44" s="22">
        <v>127</v>
      </c>
      <c r="J44" s="23"/>
      <c r="K44" s="22">
        <v>16</v>
      </c>
      <c r="L44" s="22">
        <v>12</v>
      </c>
      <c r="M44" s="22">
        <v>4</v>
      </c>
      <c r="N44" s="22"/>
      <c r="O44" s="50"/>
      <c r="P44" s="50"/>
      <c r="Q44" s="50"/>
      <c r="R44" s="51">
        <v>4</v>
      </c>
      <c r="S44" s="51"/>
      <c r="T44" s="57">
        <v>6</v>
      </c>
      <c r="U44" s="57">
        <v>2</v>
      </c>
      <c r="V44" s="52">
        <v>6</v>
      </c>
      <c r="W44" s="52">
        <v>2</v>
      </c>
      <c r="X44" s="68"/>
      <c r="Y44" s="68"/>
      <c r="Z44" s="53"/>
      <c r="AA44" s="53"/>
      <c r="AB44" s="68"/>
      <c r="AC44" s="68"/>
      <c r="AD44" s="53"/>
      <c r="AE44" s="53"/>
    </row>
    <row r="45" spans="1:31" ht="35.25" customHeight="1">
      <c r="A45" s="26" t="s">
        <v>87</v>
      </c>
      <c r="B45" s="45" t="s">
        <v>107</v>
      </c>
      <c r="C45" s="49">
        <v>4</v>
      </c>
      <c r="D45" s="58"/>
      <c r="E45" s="58"/>
      <c r="F45" s="22">
        <v>3</v>
      </c>
      <c r="G45" s="58"/>
      <c r="H45" s="22">
        <v>90</v>
      </c>
      <c r="I45" s="22">
        <v>74</v>
      </c>
      <c r="J45" s="23"/>
      <c r="K45" s="22">
        <v>16</v>
      </c>
      <c r="L45" s="22">
        <v>10</v>
      </c>
      <c r="M45" s="22">
        <v>6</v>
      </c>
      <c r="N45" s="22"/>
      <c r="O45" s="50"/>
      <c r="P45" s="50"/>
      <c r="Q45" s="50"/>
      <c r="R45" s="51">
        <v>4</v>
      </c>
      <c r="S45" s="51"/>
      <c r="T45" s="57">
        <v>4</v>
      </c>
      <c r="U45" s="57">
        <v>4</v>
      </c>
      <c r="V45" s="52">
        <v>8</v>
      </c>
      <c r="W45" s="52">
        <v>2</v>
      </c>
      <c r="X45" s="68"/>
      <c r="Y45" s="68"/>
      <c r="Z45" s="53"/>
      <c r="AA45" s="53"/>
      <c r="AB45" s="68"/>
      <c r="AC45" s="68"/>
      <c r="AD45" s="53"/>
      <c r="AE45" s="53"/>
    </row>
    <row r="46" spans="1:31" ht="57" customHeight="1">
      <c r="A46" s="26" t="s">
        <v>88</v>
      </c>
      <c r="B46" s="26" t="s">
        <v>108</v>
      </c>
      <c r="C46" s="22">
        <v>4</v>
      </c>
      <c r="D46" s="58"/>
      <c r="E46" s="58"/>
      <c r="F46" s="49">
        <v>3</v>
      </c>
      <c r="G46" s="58"/>
      <c r="H46" s="22">
        <v>102</v>
      </c>
      <c r="I46" s="22">
        <v>88</v>
      </c>
      <c r="J46" s="23"/>
      <c r="K46" s="22">
        <v>14</v>
      </c>
      <c r="L46" s="22">
        <v>10</v>
      </c>
      <c r="M46" s="22">
        <v>4</v>
      </c>
      <c r="N46" s="22"/>
      <c r="O46" s="50"/>
      <c r="P46" s="50"/>
      <c r="Q46" s="50"/>
      <c r="R46" s="51">
        <v>4</v>
      </c>
      <c r="S46" s="51"/>
      <c r="T46" s="57">
        <v>6</v>
      </c>
      <c r="U46" s="57">
        <v>2</v>
      </c>
      <c r="V46" s="52">
        <v>4</v>
      </c>
      <c r="W46" s="52">
        <v>2</v>
      </c>
      <c r="X46" s="68"/>
      <c r="Y46" s="68"/>
      <c r="Z46" s="53"/>
      <c r="AA46" s="53"/>
      <c r="AB46" s="68"/>
      <c r="AC46" s="68"/>
      <c r="AD46" s="53"/>
      <c r="AE46" s="53"/>
    </row>
    <row r="47" spans="1:31" ht="38.25" customHeight="1">
      <c r="A47" s="26" t="s">
        <v>109</v>
      </c>
      <c r="B47" s="45" t="s">
        <v>110</v>
      </c>
      <c r="C47" s="22"/>
      <c r="D47" s="22"/>
      <c r="E47" s="22" t="s">
        <v>146</v>
      </c>
      <c r="F47" s="22">
        <v>3</v>
      </c>
      <c r="G47" s="58"/>
      <c r="H47" s="22">
        <v>80</v>
      </c>
      <c r="I47" s="22">
        <v>70</v>
      </c>
      <c r="J47" s="23"/>
      <c r="K47" s="22">
        <v>10</v>
      </c>
      <c r="L47" s="22">
        <v>6</v>
      </c>
      <c r="M47" s="22">
        <v>4</v>
      </c>
      <c r="N47" s="22"/>
      <c r="O47" s="50"/>
      <c r="P47" s="50"/>
      <c r="Q47" s="50"/>
      <c r="R47" s="51"/>
      <c r="S47" s="51"/>
      <c r="T47" s="57">
        <v>4</v>
      </c>
      <c r="U47" s="57">
        <v>2</v>
      </c>
      <c r="V47" s="52">
        <v>6</v>
      </c>
      <c r="W47" s="52">
        <v>2</v>
      </c>
      <c r="X47" s="68"/>
      <c r="Y47" s="68"/>
      <c r="Z47" s="53"/>
      <c r="AA47" s="53"/>
      <c r="AB47" s="68"/>
      <c r="AC47" s="68"/>
      <c r="AD47" s="53"/>
      <c r="AE47" s="53"/>
    </row>
    <row r="48" spans="1:31" ht="66.75" customHeight="1">
      <c r="A48" s="26" t="s">
        <v>132</v>
      </c>
      <c r="B48" s="45" t="s">
        <v>133</v>
      </c>
      <c r="C48" s="22"/>
      <c r="D48" s="22"/>
      <c r="E48" s="22" t="s">
        <v>146</v>
      </c>
      <c r="F48" s="22">
        <v>3</v>
      </c>
      <c r="G48" s="58"/>
      <c r="H48" s="22">
        <v>57</v>
      </c>
      <c r="I48" s="22">
        <v>43</v>
      </c>
      <c r="J48" s="23"/>
      <c r="K48" s="22">
        <v>14</v>
      </c>
      <c r="L48" s="22">
        <v>10</v>
      </c>
      <c r="M48" s="22">
        <v>4</v>
      </c>
      <c r="N48" s="22"/>
      <c r="O48" s="50"/>
      <c r="P48" s="50"/>
      <c r="Q48" s="50"/>
      <c r="R48" s="51">
        <v>4</v>
      </c>
      <c r="S48" s="51"/>
      <c r="T48" s="57">
        <v>4</v>
      </c>
      <c r="U48" s="57">
        <v>2</v>
      </c>
      <c r="V48" s="52">
        <v>6</v>
      </c>
      <c r="W48" s="52">
        <v>2</v>
      </c>
      <c r="X48" s="68"/>
      <c r="Y48" s="68"/>
      <c r="Z48" s="53"/>
      <c r="AA48" s="53"/>
      <c r="AB48" s="68"/>
      <c r="AC48" s="68"/>
      <c r="AD48" s="53"/>
      <c r="AE48" s="53"/>
    </row>
    <row r="49" spans="1:31" ht="29.25" customHeight="1">
      <c r="A49" s="26" t="s">
        <v>134</v>
      </c>
      <c r="B49" s="26" t="s">
        <v>135</v>
      </c>
      <c r="C49" s="22"/>
      <c r="D49" s="22"/>
      <c r="E49" s="22">
        <v>4</v>
      </c>
      <c r="F49" s="22">
        <v>3</v>
      </c>
      <c r="G49" s="58"/>
      <c r="H49" s="22">
        <v>57</v>
      </c>
      <c r="I49" s="22">
        <v>47</v>
      </c>
      <c r="J49" s="23"/>
      <c r="K49" s="22">
        <v>10</v>
      </c>
      <c r="L49" s="22">
        <v>8</v>
      </c>
      <c r="M49" s="22">
        <v>2</v>
      </c>
      <c r="N49" s="22"/>
      <c r="O49" s="50"/>
      <c r="P49" s="50"/>
      <c r="Q49" s="50"/>
      <c r="R49" s="51"/>
      <c r="S49" s="51"/>
      <c r="T49" s="57">
        <v>4</v>
      </c>
      <c r="U49" s="57"/>
      <c r="V49" s="52">
        <v>6</v>
      </c>
      <c r="W49" s="52">
        <v>2</v>
      </c>
      <c r="X49" s="68"/>
      <c r="Y49" s="68"/>
      <c r="Z49" s="53"/>
      <c r="AA49" s="53"/>
      <c r="AB49" s="68"/>
      <c r="AC49" s="68"/>
      <c r="AD49" s="53"/>
      <c r="AE49" s="53"/>
    </row>
    <row r="50" spans="1:31" ht="29.25" customHeight="1">
      <c r="A50" s="26" t="str">
        <f>'[1]Учебный план'!A50</f>
        <v>МДК. 02.10*</v>
      </c>
      <c r="B50" s="26" t="str">
        <f>'[1]Учебный план'!B50</f>
        <v>Практикум игры на детских музыкальных инструментах</v>
      </c>
      <c r="C50" s="22"/>
      <c r="D50" s="22"/>
      <c r="E50" s="22" t="s">
        <v>200</v>
      </c>
      <c r="F50" s="22"/>
      <c r="G50" s="58"/>
      <c r="H50" s="22">
        <v>57</v>
      </c>
      <c r="I50" s="22">
        <v>52</v>
      </c>
      <c r="J50" s="23"/>
      <c r="K50" s="176">
        <v>5</v>
      </c>
      <c r="L50" s="22">
        <v>1</v>
      </c>
      <c r="M50" s="22">
        <v>4</v>
      </c>
      <c r="N50" s="22"/>
      <c r="O50" s="50"/>
      <c r="P50" s="50"/>
      <c r="Q50" s="50"/>
      <c r="R50" s="51">
        <v>4</v>
      </c>
      <c r="S50" s="51">
        <v>4</v>
      </c>
      <c r="T50" s="57">
        <v>1</v>
      </c>
      <c r="U50" s="57"/>
      <c r="V50" s="52"/>
      <c r="W50" s="52"/>
      <c r="X50" s="68"/>
      <c r="Y50" s="68"/>
      <c r="Z50" s="53"/>
      <c r="AA50" s="53"/>
      <c r="AB50" s="68"/>
      <c r="AC50" s="68"/>
      <c r="AD50" s="53"/>
      <c r="AE50" s="53"/>
    </row>
    <row r="51" spans="1:31" ht="49.5" customHeight="1">
      <c r="A51" s="26" t="s">
        <v>199</v>
      </c>
      <c r="B51" s="24" t="s">
        <v>177</v>
      </c>
      <c r="C51" s="49"/>
      <c r="D51" s="49"/>
      <c r="E51" s="49" t="s">
        <v>145</v>
      </c>
      <c r="F51" s="49"/>
      <c r="G51" s="63"/>
      <c r="H51" s="49">
        <v>68</v>
      </c>
      <c r="I51" s="49">
        <v>54</v>
      </c>
      <c r="J51" s="65"/>
      <c r="K51" s="66">
        <v>14</v>
      </c>
      <c r="L51" s="49">
        <v>4</v>
      </c>
      <c r="M51" s="49">
        <v>10</v>
      </c>
      <c r="N51" s="49"/>
      <c r="O51" s="50"/>
      <c r="P51" s="50"/>
      <c r="Q51" s="50"/>
      <c r="R51" s="51"/>
      <c r="S51" s="51"/>
      <c r="T51" s="57"/>
      <c r="U51" s="57"/>
      <c r="V51" s="52">
        <v>6</v>
      </c>
      <c r="W51" s="52">
        <v>4</v>
      </c>
      <c r="X51" s="68">
        <v>8</v>
      </c>
      <c r="Y51" s="68">
        <v>6</v>
      </c>
      <c r="Z51" s="53"/>
      <c r="AA51" s="53"/>
      <c r="AB51" s="68"/>
      <c r="AC51" s="68"/>
      <c r="AD51" s="53"/>
      <c r="AE51" s="53"/>
    </row>
    <row r="52" spans="1:31" ht="15.75" customHeight="1">
      <c r="A52" s="26" t="s">
        <v>153</v>
      </c>
      <c r="B52" s="45" t="s">
        <v>51</v>
      </c>
      <c r="C52" s="49"/>
      <c r="D52" s="49"/>
      <c r="E52" s="109" t="s">
        <v>145</v>
      </c>
      <c r="F52" s="60"/>
      <c r="G52" s="63"/>
      <c r="H52" s="49">
        <v>40</v>
      </c>
      <c r="I52" s="49">
        <v>38</v>
      </c>
      <c r="J52" s="63"/>
      <c r="K52" s="66">
        <v>2</v>
      </c>
      <c r="L52" s="49">
        <v>2</v>
      </c>
      <c r="M52" s="49">
        <v>0</v>
      </c>
      <c r="N52" s="60"/>
      <c r="O52" s="50"/>
      <c r="P52" s="50"/>
      <c r="Q52" s="50"/>
      <c r="R52" s="51"/>
      <c r="S52" s="51"/>
      <c r="T52" s="57"/>
      <c r="U52" s="57"/>
      <c r="V52" s="52">
        <v>2</v>
      </c>
      <c r="W52" s="52"/>
      <c r="X52" s="68"/>
      <c r="Y52" s="68"/>
      <c r="Z52" s="53"/>
      <c r="AA52" s="53"/>
      <c r="AB52" s="68"/>
      <c r="AC52" s="68"/>
      <c r="AD52" s="53"/>
      <c r="AE52" s="53"/>
    </row>
    <row r="53" spans="1:31" ht="39.75" customHeight="1">
      <c r="A53" s="26" t="s">
        <v>154</v>
      </c>
      <c r="B53" s="26" t="s">
        <v>152</v>
      </c>
      <c r="C53" s="49"/>
      <c r="D53" s="49"/>
      <c r="E53" s="110"/>
      <c r="F53" s="60"/>
      <c r="G53" s="63"/>
      <c r="H53" s="49">
        <v>329</v>
      </c>
      <c r="I53" s="49">
        <v>327</v>
      </c>
      <c r="J53" s="63"/>
      <c r="K53" s="66">
        <v>2</v>
      </c>
      <c r="L53" s="49">
        <v>2</v>
      </c>
      <c r="M53" s="49">
        <v>0</v>
      </c>
      <c r="N53" s="60"/>
      <c r="O53" s="50"/>
      <c r="P53" s="50"/>
      <c r="Q53" s="50"/>
      <c r="R53" s="51"/>
      <c r="S53" s="51"/>
      <c r="T53" s="57"/>
      <c r="U53" s="57"/>
      <c r="V53" s="52"/>
      <c r="W53" s="52"/>
      <c r="X53" s="68">
        <v>2</v>
      </c>
      <c r="Y53" s="68"/>
      <c r="Z53" s="53"/>
      <c r="AA53" s="53"/>
      <c r="AB53" s="68"/>
      <c r="AC53" s="68"/>
      <c r="AD53" s="53"/>
      <c r="AE53" s="53"/>
    </row>
    <row r="54" spans="1:31" ht="60.75" customHeight="1">
      <c r="A54" s="55" t="s">
        <v>97</v>
      </c>
      <c r="B54" s="56" t="s">
        <v>111</v>
      </c>
      <c r="C54" s="23">
        <v>7</v>
      </c>
      <c r="D54" s="23"/>
      <c r="E54" s="23"/>
      <c r="F54" s="23"/>
      <c r="G54" s="23"/>
      <c r="H54" s="23">
        <f>SUM(H55:H63)</f>
        <v>1042</v>
      </c>
      <c r="I54" s="23">
        <f>SUM(I55:I63)</f>
        <v>918</v>
      </c>
      <c r="J54" s="23"/>
      <c r="K54" s="23">
        <f>SUM(K55:K63)</f>
        <v>124</v>
      </c>
      <c r="L54" s="23">
        <f>SUM(L55:L63)</f>
        <v>94</v>
      </c>
      <c r="M54" s="23">
        <f>SUM(M55:M61)</f>
        <v>30</v>
      </c>
      <c r="N54" s="23"/>
      <c r="O54" s="48">
        <f>SUM(O55:O63)</f>
        <v>0</v>
      </c>
      <c r="P54" s="48">
        <f>SUM(P55:P63)</f>
        <v>0</v>
      </c>
      <c r="Q54" s="48">
        <f aca="true" t="shared" si="7" ref="Q54:AE54">SUM(Q55:Q63)</f>
        <v>0</v>
      </c>
      <c r="R54" s="48">
        <f t="shared" si="7"/>
        <v>0</v>
      </c>
      <c r="S54" s="48">
        <f t="shared" si="7"/>
        <v>0</v>
      </c>
      <c r="T54" s="48">
        <f t="shared" si="7"/>
        <v>0</v>
      </c>
      <c r="U54" s="48">
        <f t="shared" si="7"/>
        <v>0</v>
      </c>
      <c r="V54" s="48">
        <f t="shared" si="7"/>
        <v>0</v>
      </c>
      <c r="W54" s="48">
        <f t="shared" si="7"/>
        <v>0</v>
      </c>
      <c r="X54" s="48">
        <f t="shared" si="7"/>
        <v>54</v>
      </c>
      <c r="Y54" s="48">
        <f t="shared" si="7"/>
        <v>18</v>
      </c>
      <c r="Z54" s="48">
        <f t="shared" si="7"/>
        <v>48</v>
      </c>
      <c r="AA54" s="48">
        <f t="shared" si="7"/>
        <v>12</v>
      </c>
      <c r="AB54" s="48">
        <f t="shared" si="7"/>
        <v>22</v>
      </c>
      <c r="AC54" s="48">
        <f t="shared" si="7"/>
        <v>0</v>
      </c>
      <c r="AD54" s="48">
        <f t="shared" si="7"/>
        <v>0</v>
      </c>
      <c r="AE54" s="48">
        <f t="shared" si="7"/>
        <v>0</v>
      </c>
    </row>
    <row r="55" spans="1:31" ht="75" customHeight="1">
      <c r="A55" s="26" t="s">
        <v>50</v>
      </c>
      <c r="B55" s="45" t="s">
        <v>112</v>
      </c>
      <c r="C55" s="22"/>
      <c r="D55" s="22"/>
      <c r="E55" s="22" t="s">
        <v>179</v>
      </c>
      <c r="F55" s="22">
        <v>6</v>
      </c>
      <c r="G55" s="58"/>
      <c r="H55" s="22">
        <v>72</v>
      </c>
      <c r="I55" s="22">
        <v>54</v>
      </c>
      <c r="J55" s="23"/>
      <c r="K55" s="22">
        <v>18</v>
      </c>
      <c r="L55" s="22">
        <v>14</v>
      </c>
      <c r="M55" s="22">
        <v>4</v>
      </c>
      <c r="N55" s="22"/>
      <c r="O55" s="50"/>
      <c r="P55" s="50"/>
      <c r="Q55" s="50"/>
      <c r="R55" s="51"/>
      <c r="S55" s="51"/>
      <c r="T55" s="57"/>
      <c r="U55" s="57"/>
      <c r="V55" s="52"/>
      <c r="W55" s="52"/>
      <c r="X55" s="68">
        <v>6</v>
      </c>
      <c r="Y55" s="68">
        <v>2</v>
      </c>
      <c r="Z55" s="53">
        <v>4</v>
      </c>
      <c r="AA55" s="53">
        <v>2</v>
      </c>
      <c r="AB55" s="68">
        <v>8</v>
      </c>
      <c r="AC55" s="68"/>
      <c r="AD55" s="53"/>
      <c r="AE55" s="53"/>
    </row>
    <row r="56" spans="1:31" ht="90" customHeight="1">
      <c r="A56" s="26" t="s">
        <v>90</v>
      </c>
      <c r="B56" s="26" t="s">
        <v>113</v>
      </c>
      <c r="C56" s="22"/>
      <c r="D56" s="22"/>
      <c r="E56" s="22" t="s">
        <v>189</v>
      </c>
      <c r="F56" s="22">
        <v>5</v>
      </c>
      <c r="G56" s="58"/>
      <c r="H56" s="22">
        <v>201</v>
      </c>
      <c r="I56" s="22">
        <v>183</v>
      </c>
      <c r="J56" s="23"/>
      <c r="K56" s="22">
        <v>18</v>
      </c>
      <c r="L56" s="22">
        <v>14</v>
      </c>
      <c r="M56" s="22">
        <v>4</v>
      </c>
      <c r="N56" s="22"/>
      <c r="O56" s="50"/>
      <c r="P56" s="50"/>
      <c r="Q56" s="50"/>
      <c r="R56" s="51"/>
      <c r="S56" s="51"/>
      <c r="T56" s="57"/>
      <c r="U56" s="57"/>
      <c r="V56" s="52"/>
      <c r="W56" s="52"/>
      <c r="X56" s="68">
        <v>8</v>
      </c>
      <c r="Y56" s="68">
        <v>2</v>
      </c>
      <c r="Z56" s="53">
        <v>10</v>
      </c>
      <c r="AA56" s="53">
        <v>2</v>
      </c>
      <c r="AB56" s="68"/>
      <c r="AC56" s="68"/>
      <c r="AD56" s="53"/>
      <c r="AE56" s="53"/>
    </row>
    <row r="57" spans="1:31" ht="82.5" customHeight="1">
      <c r="A57" s="26" t="s">
        <v>91</v>
      </c>
      <c r="B57" s="45" t="s">
        <v>114</v>
      </c>
      <c r="C57" s="58"/>
      <c r="D57" s="58"/>
      <c r="E57" s="22" t="s">
        <v>179</v>
      </c>
      <c r="F57" s="22">
        <v>6</v>
      </c>
      <c r="G57" s="58"/>
      <c r="H57" s="22">
        <v>138</v>
      </c>
      <c r="I57" s="22">
        <v>120</v>
      </c>
      <c r="J57" s="23"/>
      <c r="K57" s="22">
        <v>18</v>
      </c>
      <c r="L57" s="22">
        <v>14</v>
      </c>
      <c r="M57" s="22">
        <v>4</v>
      </c>
      <c r="N57" s="22"/>
      <c r="O57" s="50"/>
      <c r="P57" s="50"/>
      <c r="Q57" s="50"/>
      <c r="R57" s="51"/>
      <c r="S57" s="51"/>
      <c r="T57" s="57"/>
      <c r="U57" s="57"/>
      <c r="V57" s="52"/>
      <c r="W57" s="52"/>
      <c r="X57" s="68">
        <v>8</v>
      </c>
      <c r="Y57" s="68">
        <v>2</v>
      </c>
      <c r="Z57" s="53">
        <v>6</v>
      </c>
      <c r="AA57" s="53">
        <v>2</v>
      </c>
      <c r="AB57" s="68">
        <v>4</v>
      </c>
      <c r="AC57" s="68"/>
      <c r="AD57" s="53"/>
      <c r="AE57" s="53"/>
    </row>
    <row r="58" spans="1:31" ht="87.75" customHeight="1">
      <c r="A58" s="26" t="s">
        <v>92</v>
      </c>
      <c r="B58" s="26" t="s">
        <v>140</v>
      </c>
      <c r="C58" s="58"/>
      <c r="D58" s="58"/>
      <c r="E58" s="22" t="s">
        <v>179</v>
      </c>
      <c r="F58" s="22">
        <v>6</v>
      </c>
      <c r="G58" s="58"/>
      <c r="H58" s="22">
        <v>120</v>
      </c>
      <c r="I58" s="22">
        <v>100</v>
      </c>
      <c r="J58" s="23"/>
      <c r="K58" s="22">
        <v>20</v>
      </c>
      <c r="L58" s="22">
        <v>16</v>
      </c>
      <c r="M58" s="22">
        <v>4</v>
      </c>
      <c r="N58" s="58"/>
      <c r="O58" s="50"/>
      <c r="P58" s="50"/>
      <c r="Q58" s="50"/>
      <c r="R58" s="51"/>
      <c r="S58" s="51"/>
      <c r="T58" s="57"/>
      <c r="U58" s="57"/>
      <c r="V58" s="52"/>
      <c r="W58" s="52"/>
      <c r="X58" s="68">
        <v>8</v>
      </c>
      <c r="Y58" s="68">
        <v>2</v>
      </c>
      <c r="Z58" s="53">
        <v>4</v>
      </c>
      <c r="AA58" s="53">
        <v>2</v>
      </c>
      <c r="AB58" s="68">
        <v>8</v>
      </c>
      <c r="AC58" s="68"/>
      <c r="AD58" s="53"/>
      <c r="AE58" s="53"/>
    </row>
    <row r="59" spans="1:31" ht="102" customHeight="1">
      <c r="A59" s="26" t="s">
        <v>115</v>
      </c>
      <c r="B59" s="26" t="s">
        <v>147</v>
      </c>
      <c r="C59" s="22"/>
      <c r="D59" s="22"/>
      <c r="E59" s="22" t="s">
        <v>142</v>
      </c>
      <c r="F59" s="22">
        <v>5</v>
      </c>
      <c r="G59" s="58"/>
      <c r="H59" s="22">
        <v>120</v>
      </c>
      <c r="I59" s="22">
        <v>102</v>
      </c>
      <c r="J59" s="23"/>
      <c r="K59" s="22">
        <v>18</v>
      </c>
      <c r="L59" s="22">
        <v>12</v>
      </c>
      <c r="M59" s="22">
        <v>6</v>
      </c>
      <c r="N59" s="22"/>
      <c r="O59" s="50"/>
      <c r="P59" s="50"/>
      <c r="Q59" s="50"/>
      <c r="R59" s="51"/>
      <c r="S59" s="51"/>
      <c r="T59" s="57"/>
      <c r="U59" s="57"/>
      <c r="V59" s="52"/>
      <c r="W59" s="52"/>
      <c r="X59" s="68">
        <v>8</v>
      </c>
      <c r="Y59" s="68">
        <v>2</v>
      </c>
      <c r="Z59" s="53">
        <v>10</v>
      </c>
      <c r="AA59" s="53">
        <v>4</v>
      </c>
      <c r="AB59" s="68"/>
      <c r="AC59" s="68"/>
      <c r="AD59" s="53"/>
      <c r="AE59" s="53"/>
    </row>
    <row r="60" spans="1:31" ht="34.5" customHeight="1">
      <c r="A60" s="26" t="s">
        <v>136</v>
      </c>
      <c r="B60" s="45" t="s">
        <v>148</v>
      </c>
      <c r="C60" s="58"/>
      <c r="D60" s="58"/>
      <c r="E60" s="107" t="s">
        <v>189</v>
      </c>
      <c r="F60" s="22">
        <v>5</v>
      </c>
      <c r="G60" s="58"/>
      <c r="H60" s="22">
        <v>101</v>
      </c>
      <c r="I60" s="22">
        <v>81</v>
      </c>
      <c r="J60" s="23"/>
      <c r="K60" s="22">
        <v>20</v>
      </c>
      <c r="L60" s="22">
        <v>14</v>
      </c>
      <c r="M60" s="22">
        <v>6</v>
      </c>
      <c r="N60" s="22"/>
      <c r="O60" s="50"/>
      <c r="P60" s="50"/>
      <c r="Q60" s="50"/>
      <c r="R60" s="51"/>
      <c r="S60" s="51"/>
      <c r="T60" s="57"/>
      <c r="U60" s="57"/>
      <c r="V60" s="52"/>
      <c r="W60" s="52"/>
      <c r="X60" s="68">
        <v>12</v>
      </c>
      <c r="Y60" s="68">
        <v>6</v>
      </c>
      <c r="Z60" s="53">
        <v>8</v>
      </c>
      <c r="AA60" s="53"/>
      <c r="AB60" s="68"/>
      <c r="AC60" s="68"/>
      <c r="AD60" s="62"/>
      <c r="AE60" s="62"/>
    </row>
    <row r="61" spans="1:31" ht="13.5" customHeight="1">
      <c r="A61" s="26" t="s">
        <v>137</v>
      </c>
      <c r="B61" s="45" t="s">
        <v>138</v>
      </c>
      <c r="C61" s="22"/>
      <c r="D61" s="22"/>
      <c r="E61" s="108"/>
      <c r="F61" s="58"/>
      <c r="G61" s="58"/>
      <c r="H61" s="22">
        <v>48</v>
      </c>
      <c r="I61" s="22">
        <v>40</v>
      </c>
      <c r="J61" s="59"/>
      <c r="K61" s="22">
        <v>8</v>
      </c>
      <c r="L61" s="22">
        <v>6</v>
      </c>
      <c r="M61" s="22">
        <v>2</v>
      </c>
      <c r="N61" s="22"/>
      <c r="O61" s="50"/>
      <c r="P61" s="50"/>
      <c r="Q61" s="50"/>
      <c r="R61" s="51"/>
      <c r="S61" s="51"/>
      <c r="T61" s="57"/>
      <c r="U61" s="57"/>
      <c r="V61" s="52"/>
      <c r="W61" s="52"/>
      <c r="X61" s="68">
        <v>4</v>
      </c>
      <c r="Y61" s="68">
        <v>2</v>
      </c>
      <c r="Z61" s="53">
        <v>4</v>
      </c>
      <c r="AA61" s="53"/>
      <c r="AB61" s="68"/>
      <c r="AC61" s="68"/>
      <c r="AD61" s="53"/>
      <c r="AE61" s="53"/>
    </row>
    <row r="62" spans="1:31" ht="15.75" customHeight="1">
      <c r="A62" s="26" t="s">
        <v>155</v>
      </c>
      <c r="B62" s="45" t="s">
        <v>51</v>
      </c>
      <c r="C62" s="22"/>
      <c r="D62" s="22"/>
      <c r="E62" s="107" t="s">
        <v>179</v>
      </c>
      <c r="F62" s="58"/>
      <c r="G62" s="58"/>
      <c r="H62" s="22">
        <v>27</v>
      </c>
      <c r="I62" s="22">
        <v>25</v>
      </c>
      <c r="J62" s="23"/>
      <c r="K62" s="22">
        <v>2</v>
      </c>
      <c r="L62" s="22">
        <v>2</v>
      </c>
      <c r="M62" s="22">
        <v>0</v>
      </c>
      <c r="N62" s="58"/>
      <c r="O62" s="50"/>
      <c r="P62" s="50"/>
      <c r="Q62" s="50"/>
      <c r="R62" s="51"/>
      <c r="S62" s="51"/>
      <c r="T62" s="57"/>
      <c r="U62" s="57"/>
      <c r="V62" s="52"/>
      <c r="W62" s="52"/>
      <c r="X62" s="68"/>
      <c r="Y62" s="68"/>
      <c r="Z62" s="53">
        <v>2</v>
      </c>
      <c r="AA62" s="53"/>
      <c r="AB62" s="69"/>
      <c r="AC62" s="69"/>
      <c r="AD62" s="53"/>
      <c r="AE62" s="53"/>
    </row>
    <row r="63" spans="1:31" ht="42.75" customHeight="1">
      <c r="A63" s="26" t="s">
        <v>156</v>
      </c>
      <c r="B63" s="26" t="s">
        <v>152</v>
      </c>
      <c r="C63" s="22"/>
      <c r="D63" s="22"/>
      <c r="E63" s="108"/>
      <c r="F63" s="58"/>
      <c r="G63" s="58"/>
      <c r="H63" s="22">
        <v>215</v>
      </c>
      <c r="I63" s="22">
        <v>213</v>
      </c>
      <c r="J63" s="23"/>
      <c r="K63" s="22">
        <v>2</v>
      </c>
      <c r="L63" s="22">
        <v>2</v>
      </c>
      <c r="M63" s="22">
        <v>0</v>
      </c>
      <c r="N63" s="58"/>
      <c r="O63" s="50"/>
      <c r="P63" s="50"/>
      <c r="Q63" s="50"/>
      <c r="R63" s="51"/>
      <c r="S63" s="51"/>
      <c r="T63" s="57"/>
      <c r="U63" s="57"/>
      <c r="V63" s="52"/>
      <c r="W63" s="52"/>
      <c r="X63" s="68"/>
      <c r="Y63" s="68"/>
      <c r="Z63" s="53"/>
      <c r="AA63" s="53"/>
      <c r="AB63" s="68">
        <v>2</v>
      </c>
      <c r="AC63" s="69"/>
      <c r="AD63" s="53"/>
      <c r="AE63" s="53"/>
    </row>
    <row r="64" spans="1:31" ht="65.25" customHeight="1">
      <c r="A64" s="55" t="s">
        <v>98</v>
      </c>
      <c r="B64" s="90" t="s">
        <v>99</v>
      </c>
      <c r="C64" s="23">
        <v>8</v>
      </c>
      <c r="D64" s="23"/>
      <c r="E64" s="23"/>
      <c r="F64" s="23"/>
      <c r="G64" s="23"/>
      <c r="H64" s="23">
        <f>SUM(H65:H67)</f>
        <v>106</v>
      </c>
      <c r="I64" s="23">
        <f>SUM(I65:I67)</f>
        <v>70</v>
      </c>
      <c r="J64" s="23"/>
      <c r="K64" s="23">
        <f>SUM(K65:K67)</f>
        <v>36</v>
      </c>
      <c r="L64" s="23">
        <f>SUM(L65:L67)</f>
        <v>26</v>
      </c>
      <c r="M64" s="23">
        <f>SUM(M65)</f>
        <v>10</v>
      </c>
      <c r="N64" s="23"/>
      <c r="O64" s="48">
        <f>SUM(O65:O67)</f>
        <v>0</v>
      </c>
      <c r="P64" s="48">
        <f>SUM(P65:P67)</f>
        <v>0</v>
      </c>
      <c r="Q64" s="48">
        <f aca="true" t="shared" si="8" ref="Q64:AE64">SUM(Q65:Q67)</f>
        <v>0</v>
      </c>
      <c r="R64" s="48">
        <f t="shared" si="8"/>
        <v>0</v>
      </c>
      <c r="S64" s="48">
        <f t="shared" si="8"/>
        <v>0</v>
      </c>
      <c r="T64" s="48">
        <f t="shared" si="8"/>
        <v>0</v>
      </c>
      <c r="U64" s="48">
        <f t="shared" si="8"/>
        <v>0</v>
      </c>
      <c r="V64" s="48">
        <f t="shared" si="8"/>
        <v>0</v>
      </c>
      <c r="W64" s="48">
        <f t="shared" si="8"/>
        <v>0</v>
      </c>
      <c r="X64" s="48">
        <f t="shared" si="8"/>
        <v>0</v>
      </c>
      <c r="Y64" s="48">
        <f t="shared" si="8"/>
        <v>0</v>
      </c>
      <c r="Z64" s="48">
        <f t="shared" si="8"/>
        <v>0</v>
      </c>
      <c r="AA64" s="48">
        <f t="shared" si="8"/>
        <v>0</v>
      </c>
      <c r="AB64" s="48">
        <f t="shared" si="8"/>
        <v>10</v>
      </c>
      <c r="AC64" s="48">
        <f t="shared" si="8"/>
        <v>2</v>
      </c>
      <c r="AD64" s="48">
        <f t="shared" si="8"/>
        <v>26</v>
      </c>
      <c r="AE64" s="48">
        <f t="shared" si="8"/>
        <v>8</v>
      </c>
    </row>
    <row r="65" spans="1:31" ht="110.25" customHeight="1">
      <c r="A65" s="26" t="s">
        <v>93</v>
      </c>
      <c r="B65" s="45" t="s">
        <v>94</v>
      </c>
      <c r="C65" s="22"/>
      <c r="D65" s="22"/>
      <c r="E65" s="82" t="s">
        <v>178</v>
      </c>
      <c r="F65" s="22">
        <v>7</v>
      </c>
      <c r="G65" s="58"/>
      <c r="H65" s="22">
        <v>86</v>
      </c>
      <c r="I65" s="22">
        <v>54</v>
      </c>
      <c r="J65" s="23"/>
      <c r="K65" s="22">
        <v>32</v>
      </c>
      <c r="L65" s="22">
        <v>22</v>
      </c>
      <c r="M65" s="22">
        <v>10</v>
      </c>
      <c r="N65" s="22"/>
      <c r="O65" s="50"/>
      <c r="P65" s="50"/>
      <c r="Q65" s="50"/>
      <c r="R65" s="51"/>
      <c r="S65" s="51"/>
      <c r="T65" s="57"/>
      <c r="U65" s="57"/>
      <c r="V65" s="52"/>
      <c r="W65" s="52"/>
      <c r="X65" s="68"/>
      <c r="Y65" s="68"/>
      <c r="Z65" s="53"/>
      <c r="AA65" s="53"/>
      <c r="AB65" s="68">
        <v>8</v>
      </c>
      <c r="AC65" s="68">
        <v>2</v>
      </c>
      <c r="AD65" s="53">
        <v>24</v>
      </c>
      <c r="AE65" s="53">
        <v>8</v>
      </c>
    </row>
    <row r="66" spans="1:31" ht="16.5" customHeight="1">
      <c r="A66" s="26" t="s">
        <v>157</v>
      </c>
      <c r="B66" s="45" t="s">
        <v>51</v>
      </c>
      <c r="C66" s="22"/>
      <c r="D66" s="22"/>
      <c r="E66" s="107" t="s">
        <v>178</v>
      </c>
      <c r="F66" s="58"/>
      <c r="G66" s="58"/>
      <c r="H66" s="22">
        <v>2</v>
      </c>
      <c r="I66" s="22">
        <v>0</v>
      </c>
      <c r="J66" s="23"/>
      <c r="K66" s="22">
        <v>2</v>
      </c>
      <c r="L66" s="22">
        <v>2</v>
      </c>
      <c r="M66" s="22">
        <v>0</v>
      </c>
      <c r="N66" s="58"/>
      <c r="O66" s="50"/>
      <c r="P66" s="50"/>
      <c r="Q66" s="50"/>
      <c r="R66" s="51"/>
      <c r="S66" s="51"/>
      <c r="T66" s="57"/>
      <c r="U66" s="57"/>
      <c r="V66" s="52"/>
      <c r="W66" s="52"/>
      <c r="X66" s="68"/>
      <c r="Y66" s="68"/>
      <c r="Z66" s="62"/>
      <c r="AA66" s="62"/>
      <c r="AB66" s="68">
        <v>2</v>
      </c>
      <c r="AC66" s="69"/>
      <c r="AD66" s="62"/>
      <c r="AE66" s="62"/>
    </row>
    <row r="67" spans="1:31" ht="24" customHeight="1">
      <c r="A67" s="26" t="s">
        <v>158</v>
      </c>
      <c r="B67" s="45" t="s">
        <v>152</v>
      </c>
      <c r="C67" s="22"/>
      <c r="D67" s="22"/>
      <c r="E67" s="108"/>
      <c r="F67" s="58"/>
      <c r="G67" s="58"/>
      <c r="H67" s="22">
        <v>18</v>
      </c>
      <c r="I67" s="22">
        <v>16</v>
      </c>
      <c r="J67" s="23"/>
      <c r="K67" s="22">
        <v>2</v>
      </c>
      <c r="L67" s="22">
        <v>2</v>
      </c>
      <c r="M67" s="22">
        <v>0</v>
      </c>
      <c r="N67" s="58"/>
      <c r="O67" s="50"/>
      <c r="P67" s="50"/>
      <c r="Q67" s="50"/>
      <c r="R67" s="51"/>
      <c r="S67" s="51"/>
      <c r="T67" s="57"/>
      <c r="U67" s="57"/>
      <c r="V67" s="52"/>
      <c r="W67" s="52"/>
      <c r="X67" s="68"/>
      <c r="Y67" s="68"/>
      <c r="Z67" s="62"/>
      <c r="AA67" s="62"/>
      <c r="AB67" s="69"/>
      <c r="AC67" s="69"/>
      <c r="AD67" s="53">
        <v>2</v>
      </c>
      <c r="AE67" s="62"/>
    </row>
    <row r="68" spans="1:31" ht="63" customHeight="1">
      <c r="A68" s="55" t="s">
        <v>116</v>
      </c>
      <c r="B68" s="55" t="s">
        <v>118</v>
      </c>
      <c r="C68" s="23">
        <v>8</v>
      </c>
      <c r="D68" s="23"/>
      <c r="E68" s="23"/>
      <c r="F68" s="23"/>
      <c r="G68" s="23"/>
      <c r="H68" s="23">
        <f>SUM(H69:H72)</f>
        <v>301</v>
      </c>
      <c r="I68" s="23">
        <f>SUM(I69:I72)</f>
        <v>201</v>
      </c>
      <c r="J68" s="23"/>
      <c r="K68" s="23">
        <f>SUM(K69:K72)</f>
        <v>100</v>
      </c>
      <c r="L68" s="23">
        <f>SUM(L69:L72)</f>
        <v>66</v>
      </c>
      <c r="M68" s="23">
        <f>SUM(M69:M72)</f>
        <v>34</v>
      </c>
      <c r="N68" s="23"/>
      <c r="O68" s="48">
        <f>SUM(O69:O72)</f>
        <v>0</v>
      </c>
      <c r="P68" s="48">
        <f>SUM(P69:P72)</f>
        <v>0</v>
      </c>
      <c r="Q68" s="48">
        <f aca="true" t="shared" si="9" ref="Q68:AE68">SUM(Q69:Q72)</f>
        <v>0</v>
      </c>
      <c r="R68" s="48">
        <f t="shared" si="9"/>
        <v>0</v>
      </c>
      <c r="S68" s="48">
        <f t="shared" si="9"/>
        <v>0</v>
      </c>
      <c r="T68" s="48">
        <f t="shared" si="9"/>
        <v>0</v>
      </c>
      <c r="U68" s="48">
        <f t="shared" si="9"/>
        <v>0</v>
      </c>
      <c r="V68" s="48">
        <f t="shared" si="9"/>
        <v>0</v>
      </c>
      <c r="W68" s="48">
        <f t="shared" si="9"/>
        <v>0</v>
      </c>
      <c r="X68" s="48">
        <f t="shared" si="9"/>
        <v>0</v>
      </c>
      <c r="Y68" s="48">
        <f t="shared" si="9"/>
        <v>0</v>
      </c>
      <c r="Z68" s="48">
        <f t="shared" si="9"/>
        <v>26</v>
      </c>
      <c r="AA68" s="48">
        <f t="shared" si="9"/>
        <v>8</v>
      </c>
      <c r="AB68" s="48">
        <f t="shared" si="9"/>
        <v>38</v>
      </c>
      <c r="AC68" s="48">
        <f t="shared" si="9"/>
        <v>14</v>
      </c>
      <c r="AD68" s="48">
        <f t="shared" si="9"/>
        <v>36</v>
      </c>
      <c r="AE68" s="48">
        <f t="shared" si="9"/>
        <v>12</v>
      </c>
    </row>
    <row r="69" spans="1:31" ht="105.75" customHeight="1">
      <c r="A69" s="26" t="s">
        <v>117</v>
      </c>
      <c r="B69" s="26" t="s">
        <v>119</v>
      </c>
      <c r="C69" s="22"/>
      <c r="D69" s="22"/>
      <c r="E69" s="82" t="s">
        <v>178</v>
      </c>
      <c r="F69" s="22">
        <v>6.7</v>
      </c>
      <c r="G69" s="22"/>
      <c r="H69" s="22">
        <v>132</v>
      </c>
      <c r="I69" s="22">
        <v>84</v>
      </c>
      <c r="J69" s="23"/>
      <c r="K69" s="22">
        <v>48</v>
      </c>
      <c r="L69" s="22">
        <v>38</v>
      </c>
      <c r="M69" s="22">
        <v>10</v>
      </c>
      <c r="N69" s="22"/>
      <c r="O69" s="50"/>
      <c r="P69" s="50"/>
      <c r="Q69" s="50"/>
      <c r="R69" s="51"/>
      <c r="S69" s="51"/>
      <c r="T69" s="57"/>
      <c r="U69" s="57"/>
      <c r="V69" s="52"/>
      <c r="W69" s="52"/>
      <c r="X69" s="68"/>
      <c r="Y69" s="68"/>
      <c r="Z69" s="53">
        <v>18</v>
      </c>
      <c r="AA69" s="53"/>
      <c r="AB69" s="68">
        <v>26</v>
      </c>
      <c r="AC69" s="68">
        <v>10</v>
      </c>
      <c r="AD69" s="53">
        <v>4</v>
      </c>
      <c r="AE69" s="53"/>
    </row>
    <row r="70" spans="1:31" ht="54.75" customHeight="1">
      <c r="A70" s="26" t="s">
        <v>187</v>
      </c>
      <c r="B70" s="26" t="s">
        <v>188</v>
      </c>
      <c r="C70" s="22"/>
      <c r="D70" s="22"/>
      <c r="E70" s="86" t="s">
        <v>178</v>
      </c>
      <c r="F70" s="22">
        <v>7</v>
      </c>
      <c r="G70" s="22"/>
      <c r="H70" s="22">
        <v>138</v>
      </c>
      <c r="I70" s="22">
        <v>90</v>
      </c>
      <c r="J70" s="23"/>
      <c r="K70" s="22">
        <v>48</v>
      </c>
      <c r="L70" s="22">
        <v>24</v>
      </c>
      <c r="M70" s="22">
        <v>24</v>
      </c>
      <c r="N70" s="22"/>
      <c r="O70" s="50"/>
      <c r="P70" s="50"/>
      <c r="Q70" s="50"/>
      <c r="R70" s="51"/>
      <c r="S70" s="51"/>
      <c r="T70" s="57"/>
      <c r="U70" s="57"/>
      <c r="V70" s="52"/>
      <c r="W70" s="52"/>
      <c r="X70" s="68"/>
      <c r="Y70" s="68"/>
      <c r="Z70" s="53">
        <v>8</v>
      </c>
      <c r="AA70" s="53">
        <v>8</v>
      </c>
      <c r="AB70" s="68">
        <v>10</v>
      </c>
      <c r="AC70" s="68">
        <v>4</v>
      </c>
      <c r="AD70" s="53">
        <v>30</v>
      </c>
      <c r="AE70" s="53">
        <v>12</v>
      </c>
    </row>
    <row r="71" spans="1:31" ht="15" customHeight="1">
      <c r="A71" s="26" t="s">
        <v>159</v>
      </c>
      <c r="B71" s="45" t="s">
        <v>51</v>
      </c>
      <c r="C71" s="22"/>
      <c r="D71" s="22"/>
      <c r="E71" s="107" t="s">
        <v>178</v>
      </c>
      <c r="F71" s="22"/>
      <c r="G71" s="22"/>
      <c r="H71" s="22">
        <v>3</v>
      </c>
      <c r="I71" s="22">
        <v>1</v>
      </c>
      <c r="J71" s="23"/>
      <c r="K71" s="22">
        <v>2</v>
      </c>
      <c r="L71" s="22">
        <v>2</v>
      </c>
      <c r="M71" s="22">
        <v>0</v>
      </c>
      <c r="N71" s="58"/>
      <c r="O71" s="50"/>
      <c r="P71" s="50"/>
      <c r="Q71" s="50"/>
      <c r="R71" s="51"/>
      <c r="S71" s="51"/>
      <c r="T71" s="57"/>
      <c r="U71" s="57"/>
      <c r="V71" s="52"/>
      <c r="W71" s="52"/>
      <c r="X71" s="68"/>
      <c r="Y71" s="68"/>
      <c r="Z71" s="62"/>
      <c r="AA71" s="62"/>
      <c r="AB71" s="68">
        <v>2</v>
      </c>
      <c r="AC71" s="69"/>
      <c r="AD71" s="62"/>
      <c r="AE71" s="62"/>
    </row>
    <row r="72" spans="1:31" ht="24" customHeight="1">
      <c r="A72" s="26" t="s">
        <v>160</v>
      </c>
      <c r="B72" s="45" t="s">
        <v>152</v>
      </c>
      <c r="C72" s="22"/>
      <c r="D72" s="22"/>
      <c r="E72" s="108"/>
      <c r="F72" s="22"/>
      <c r="G72" s="22"/>
      <c r="H72" s="22">
        <v>28</v>
      </c>
      <c r="I72" s="22">
        <v>26</v>
      </c>
      <c r="J72" s="23"/>
      <c r="K72" s="22">
        <v>2</v>
      </c>
      <c r="L72" s="22">
        <v>2</v>
      </c>
      <c r="M72" s="22">
        <v>0</v>
      </c>
      <c r="N72" s="58"/>
      <c r="O72" s="50"/>
      <c r="P72" s="50"/>
      <c r="Q72" s="50"/>
      <c r="R72" s="51"/>
      <c r="S72" s="51"/>
      <c r="T72" s="57"/>
      <c r="U72" s="57"/>
      <c r="V72" s="52"/>
      <c r="W72" s="52"/>
      <c r="X72" s="68"/>
      <c r="Y72" s="68"/>
      <c r="Z72" s="62"/>
      <c r="AA72" s="62"/>
      <c r="AB72" s="69"/>
      <c r="AC72" s="69"/>
      <c r="AD72" s="53">
        <v>2</v>
      </c>
      <c r="AE72" s="62"/>
    </row>
    <row r="73" spans="1:31" ht="41.25" customHeight="1">
      <c r="A73" s="25"/>
      <c r="B73" s="32" t="s">
        <v>181</v>
      </c>
      <c r="C73" s="17"/>
      <c r="D73" s="17"/>
      <c r="E73" s="17"/>
      <c r="F73" s="17"/>
      <c r="G73" s="18">
        <v>5472</v>
      </c>
      <c r="H73" s="18">
        <f>SUM(H21,H18,H9)</f>
        <v>5473</v>
      </c>
      <c r="I73" s="18">
        <f>SUM(I9,I18,I21)</f>
        <v>4806</v>
      </c>
      <c r="J73" s="40"/>
      <c r="K73" s="18">
        <f>SUM(K21,K18,K9)</f>
        <v>665</v>
      </c>
      <c r="L73" s="18">
        <f>SUM(L21,L18,L9)</f>
        <v>445</v>
      </c>
      <c r="M73" s="18">
        <f>SUM(M21,M18,M9)</f>
        <v>222</v>
      </c>
      <c r="N73" s="18"/>
      <c r="O73" s="48">
        <f>SUM(O21,O18,O9)</f>
        <v>26</v>
      </c>
      <c r="P73" s="48">
        <f aca="true" t="shared" si="10" ref="P73:AE73">SUM(P9,P18,P21)</f>
        <v>78</v>
      </c>
      <c r="Q73" s="48">
        <f t="shared" si="10"/>
        <v>34</v>
      </c>
      <c r="R73" s="48">
        <f t="shared" si="10"/>
        <v>82</v>
      </c>
      <c r="S73" s="48">
        <f t="shared" si="10"/>
        <v>32</v>
      </c>
      <c r="T73" s="48">
        <f t="shared" si="10"/>
        <v>82</v>
      </c>
      <c r="U73" s="48">
        <f t="shared" si="10"/>
        <v>32</v>
      </c>
      <c r="V73" s="48">
        <f t="shared" si="10"/>
        <v>78</v>
      </c>
      <c r="W73" s="48">
        <f t="shared" si="10"/>
        <v>34</v>
      </c>
      <c r="X73" s="48">
        <f t="shared" si="10"/>
        <v>80</v>
      </c>
      <c r="Y73" s="48">
        <f t="shared" si="10"/>
        <v>28</v>
      </c>
      <c r="Z73" s="48">
        <f t="shared" si="10"/>
        <v>80</v>
      </c>
      <c r="AA73" s="48">
        <f t="shared" si="10"/>
        <v>24</v>
      </c>
      <c r="AB73" s="48">
        <f t="shared" si="10"/>
        <v>80</v>
      </c>
      <c r="AC73" s="48">
        <f t="shared" si="10"/>
        <v>16</v>
      </c>
      <c r="AD73" s="48">
        <f t="shared" si="10"/>
        <v>80</v>
      </c>
      <c r="AE73" s="48">
        <f t="shared" si="10"/>
        <v>22</v>
      </c>
    </row>
    <row r="74" spans="1:31" ht="61.5" customHeight="1">
      <c r="A74" s="87"/>
      <c r="B74" s="32" t="s">
        <v>182</v>
      </c>
      <c r="C74" s="17"/>
      <c r="D74" s="17"/>
      <c r="E74" s="17"/>
      <c r="F74" s="17"/>
      <c r="G74" s="18">
        <f>$G$73</f>
        <v>5472</v>
      </c>
      <c r="H74" s="18">
        <v>4644</v>
      </c>
      <c r="I74" s="18">
        <v>3998</v>
      </c>
      <c r="J74" s="88"/>
      <c r="K74" s="89">
        <v>646</v>
      </c>
      <c r="L74" s="18">
        <v>410</v>
      </c>
      <c r="M74" s="18">
        <v>236</v>
      </c>
      <c r="N74" s="18"/>
      <c r="O74" s="48">
        <f aca="true" t="shared" si="11" ref="O74:AE74">O73</f>
        <v>26</v>
      </c>
      <c r="P74" s="48">
        <f t="shared" si="11"/>
        <v>78</v>
      </c>
      <c r="Q74" s="48">
        <f t="shared" si="11"/>
        <v>34</v>
      </c>
      <c r="R74" s="48">
        <v>76</v>
      </c>
      <c r="S74" s="48">
        <f t="shared" si="11"/>
        <v>32</v>
      </c>
      <c r="T74" s="48">
        <v>80</v>
      </c>
      <c r="U74" s="48">
        <f t="shared" si="11"/>
        <v>32</v>
      </c>
      <c r="V74" s="48">
        <v>76</v>
      </c>
      <c r="W74" s="48">
        <f t="shared" si="11"/>
        <v>34</v>
      </c>
      <c r="X74" s="48">
        <f t="shared" si="11"/>
        <v>80</v>
      </c>
      <c r="Y74" s="48">
        <f t="shared" si="11"/>
        <v>28</v>
      </c>
      <c r="Z74" s="48">
        <v>78</v>
      </c>
      <c r="AA74" s="48">
        <f t="shared" si="11"/>
        <v>24</v>
      </c>
      <c r="AB74" s="48">
        <v>74</v>
      </c>
      <c r="AC74" s="48">
        <f t="shared" si="11"/>
        <v>16</v>
      </c>
      <c r="AD74" s="48">
        <v>76</v>
      </c>
      <c r="AE74" s="48">
        <f t="shared" si="11"/>
        <v>22</v>
      </c>
    </row>
    <row r="75" spans="1:31" ht="29.25" customHeight="1">
      <c r="A75" s="87"/>
      <c r="B75" s="32" t="s">
        <v>183</v>
      </c>
      <c r="C75" s="17"/>
      <c r="D75" s="17"/>
      <c r="E75" s="17"/>
      <c r="F75" s="17"/>
      <c r="G75" s="18"/>
      <c r="H75" s="18">
        <v>3240</v>
      </c>
      <c r="I75" s="18"/>
      <c r="J75" s="88"/>
      <c r="K75" s="89"/>
      <c r="L75" s="18"/>
      <c r="M75" s="18"/>
      <c r="N75" s="1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</row>
    <row r="76" spans="1:31" ht="41.25" customHeight="1">
      <c r="A76" s="87"/>
      <c r="B76" s="32" t="s">
        <v>184</v>
      </c>
      <c r="C76" s="17"/>
      <c r="D76" s="17"/>
      <c r="E76" s="17"/>
      <c r="F76" s="17"/>
      <c r="G76" s="18"/>
      <c r="H76" s="18">
        <v>1404</v>
      </c>
      <c r="I76" s="18"/>
      <c r="J76" s="88"/>
      <c r="K76" s="89"/>
      <c r="L76" s="18"/>
      <c r="M76" s="18"/>
      <c r="N76" s="1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</row>
    <row r="77" spans="1:31" ht="19.5" customHeight="1">
      <c r="A77" s="87"/>
      <c r="B77" s="32" t="s">
        <v>51</v>
      </c>
      <c r="C77" s="17"/>
      <c r="D77" s="17"/>
      <c r="E77" s="17"/>
      <c r="F77" s="17"/>
      <c r="G77" s="97" t="s">
        <v>186</v>
      </c>
      <c r="H77" s="97">
        <v>828</v>
      </c>
      <c r="I77" s="18"/>
      <c r="J77" s="88"/>
      <c r="K77" s="89"/>
      <c r="L77" s="18"/>
      <c r="M77" s="18"/>
      <c r="N77" s="1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  <row r="78" spans="1:31" ht="22.5" customHeight="1">
      <c r="A78" s="87"/>
      <c r="B78" s="32" t="s">
        <v>185</v>
      </c>
      <c r="C78" s="17"/>
      <c r="D78" s="17"/>
      <c r="E78" s="17"/>
      <c r="F78" s="17"/>
      <c r="G78" s="98"/>
      <c r="H78" s="98"/>
      <c r="I78" s="18"/>
      <c r="J78" s="88"/>
      <c r="K78" s="89"/>
      <c r="L78" s="18"/>
      <c r="M78" s="18"/>
      <c r="N78" s="1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</row>
    <row r="79" spans="1:31" s="30" customFormat="1" ht="40.5" customHeight="1">
      <c r="A79" s="28" t="s">
        <v>53</v>
      </c>
      <c r="B79" s="29" t="s">
        <v>52</v>
      </c>
      <c r="C79" s="22"/>
      <c r="D79" s="22"/>
      <c r="E79" s="22"/>
      <c r="F79" s="22"/>
      <c r="G79" s="23" t="s">
        <v>60</v>
      </c>
      <c r="I79" s="22"/>
      <c r="J79" s="34"/>
      <c r="K79" s="37"/>
      <c r="L79" s="22"/>
      <c r="M79" s="23"/>
      <c r="N79" s="23"/>
      <c r="O79" s="23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</row>
    <row r="80" spans="1:31" ht="35.25" customHeight="1">
      <c r="A80" s="25" t="s">
        <v>54</v>
      </c>
      <c r="B80" s="32" t="s">
        <v>32</v>
      </c>
      <c r="C80" s="17"/>
      <c r="D80" s="17"/>
      <c r="E80" s="17"/>
      <c r="F80" s="17"/>
      <c r="G80" s="18" t="s">
        <v>67</v>
      </c>
      <c r="H80" s="17" t="s">
        <v>74</v>
      </c>
      <c r="I80" s="17"/>
      <c r="J80" s="27"/>
      <c r="K80" s="35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ht="23.25" customHeight="1">
      <c r="A81" s="25" t="s">
        <v>55</v>
      </c>
      <c r="B81" s="32" t="s">
        <v>56</v>
      </c>
      <c r="C81" s="17"/>
      <c r="D81" s="17"/>
      <c r="E81" s="17"/>
      <c r="F81" s="17"/>
      <c r="G81" s="18" t="s">
        <v>61</v>
      </c>
      <c r="H81" s="17"/>
      <c r="I81" s="17"/>
      <c r="J81" s="27"/>
      <c r="K81" s="35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ht="24" customHeight="1">
      <c r="A82" s="33" t="s">
        <v>57</v>
      </c>
      <c r="B82" s="31" t="s">
        <v>59</v>
      </c>
      <c r="C82" s="22"/>
      <c r="D82" s="22"/>
      <c r="E82" s="22"/>
      <c r="F82" s="22"/>
      <c r="G82" s="23" t="s">
        <v>62</v>
      </c>
      <c r="H82" s="22"/>
      <c r="I82" s="22"/>
      <c r="J82" s="34"/>
      <c r="K82" s="36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24" customHeight="1">
      <c r="A83" s="33" t="s">
        <v>58</v>
      </c>
      <c r="B83" s="31" t="s">
        <v>33</v>
      </c>
      <c r="C83" s="22"/>
      <c r="D83" s="22"/>
      <c r="E83" s="22"/>
      <c r="F83" s="22"/>
      <c r="G83" s="23" t="s">
        <v>63</v>
      </c>
      <c r="H83" s="22"/>
      <c r="I83" s="22"/>
      <c r="J83" s="34"/>
      <c r="K83" s="36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ht="12.75" customHeight="1">
      <c r="A84" s="144" t="s">
        <v>161</v>
      </c>
      <c r="B84" s="145"/>
      <c r="C84" s="145"/>
      <c r="D84" s="145"/>
      <c r="E84" s="145"/>
      <c r="F84" s="145"/>
      <c r="G84" s="135" t="s">
        <v>162</v>
      </c>
      <c r="H84" s="70" t="s">
        <v>163</v>
      </c>
      <c r="I84" s="71"/>
      <c r="J84" s="71"/>
      <c r="K84" s="71"/>
      <c r="L84" s="71"/>
      <c r="M84" s="71"/>
      <c r="N84" s="67"/>
      <c r="O84" s="67"/>
      <c r="P84" s="72">
        <v>78</v>
      </c>
      <c r="Q84" s="72"/>
      <c r="R84" s="72">
        <v>82</v>
      </c>
      <c r="S84" s="72"/>
      <c r="T84" s="72">
        <v>82</v>
      </c>
      <c r="U84" s="72"/>
      <c r="V84" s="72">
        <v>78</v>
      </c>
      <c r="W84" s="72"/>
      <c r="X84" s="73">
        <v>80</v>
      </c>
      <c r="Y84" s="73"/>
      <c r="Z84" s="73">
        <v>80</v>
      </c>
      <c r="AA84" s="81"/>
      <c r="AB84" s="85">
        <v>80</v>
      </c>
      <c r="AC84" s="85"/>
      <c r="AD84" s="85">
        <v>80</v>
      </c>
      <c r="AE84" s="80"/>
    </row>
    <row r="85" spans="1:31" ht="12.75" customHeight="1">
      <c r="A85" s="138" t="s">
        <v>164</v>
      </c>
      <c r="B85" s="138"/>
      <c r="C85" s="74"/>
      <c r="D85" s="74"/>
      <c r="E85" s="74"/>
      <c r="F85" s="74"/>
      <c r="G85" s="136"/>
      <c r="H85" s="146" t="s">
        <v>165</v>
      </c>
      <c r="I85" s="147"/>
      <c r="J85" s="147"/>
      <c r="K85" s="147"/>
      <c r="L85" s="147"/>
      <c r="M85" s="148"/>
      <c r="N85" s="77"/>
      <c r="O85" s="77"/>
      <c r="P85" s="91">
        <v>0</v>
      </c>
      <c r="Q85" s="91"/>
      <c r="R85" s="91">
        <v>2</v>
      </c>
      <c r="S85" s="92"/>
      <c r="T85" s="91">
        <v>0</v>
      </c>
      <c r="U85" s="91"/>
      <c r="V85" s="91">
        <v>2</v>
      </c>
      <c r="W85" s="91"/>
      <c r="X85" s="94">
        <v>0</v>
      </c>
      <c r="Y85" s="94"/>
      <c r="Z85" s="94">
        <v>2</v>
      </c>
      <c r="AA85" s="95"/>
      <c r="AB85" s="96">
        <v>4</v>
      </c>
      <c r="AC85" s="96"/>
      <c r="AD85" s="96">
        <v>0</v>
      </c>
      <c r="AE85" s="93"/>
    </row>
    <row r="86" spans="1:31" ht="12.75">
      <c r="A86" s="139" t="s">
        <v>193</v>
      </c>
      <c r="B86" s="140"/>
      <c r="C86" s="140"/>
      <c r="D86" s="140"/>
      <c r="E86" s="140"/>
      <c r="F86" s="141"/>
      <c r="G86" s="136"/>
      <c r="H86" s="75" t="s">
        <v>166</v>
      </c>
      <c r="I86" s="76"/>
      <c r="J86" s="76"/>
      <c r="K86" s="76"/>
      <c r="L86" s="76"/>
      <c r="M86" s="76"/>
      <c r="N86" s="77"/>
      <c r="O86" s="77"/>
      <c r="P86" s="91">
        <v>0</v>
      </c>
      <c r="Q86" s="91"/>
      <c r="R86" s="91">
        <v>0</v>
      </c>
      <c r="S86" s="92"/>
      <c r="T86" s="91">
        <v>2</v>
      </c>
      <c r="U86" s="91"/>
      <c r="V86" s="91">
        <v>0</v>
      </c>
      <c r="W86" s="91"/>
      <c r="X86" s="94">
        <v>2</v>
      </c>
      <c r="Y86" s="94"/>
      <c r="Z86" s="94">
        <v>0</v>
      </c>
      <c r="AA86" s="95"/>
      <c r="AB86" s="96">
        <v>2</v>
      </c>
      <c r="AC86" s="96"/>
      <c r="AD86" s="96">
        <v>4</v>
      </c>
      <c r="AE86" s="93"/>
    </row>
    <row r="87" spans="1:31" ht="12.75" customHeight="1">
      <c r="A87" s="140"/>
      <c r="B87" s="140"/>
      <c r="C87" s="140"/>
      <c r="D87" s="140"/>
      <c r="E87" s="140"/>
      <c r="F87" s="141"/>
      <c r="G87" s="136"/>
      <c r="H87" s="149" t="s">
        <v>167</v>
      </c>
      <c r="I87" s="150"/>
      <c r="J87" s="150"/>
      <c r="K87" s="150"/>
      <c r="L87" s="150"/>
      <c r="M87" s="151"/>
      <c r="N87" s="78"/>
      <c r="O87" s="78"/>
      <c r="P87" s="91">
        <v>2</v>
      </c>
      <c r="Q87" s="92"/>
      <c r="R87" s="91">
        <v>3</v>
      </c>
      <c r="S87" s="92"/>
      <c r="T87" s="91">
        <v>2</v>
      </c>
      <c r="U87" s="92"/>
      <c r="V87" s="91">
        <v>4</v>
      </c>
      <c r="W87" s="91"/>
      <c r="X87" s="94">
        <v>2</v>
      </c>
      <c r="Y87" s="94"/>
      <c r="Z87" s="94">
        <v>0</v>
      </c>
      <c r="AA87" s="92"/>
      <c r="AB87" s="96">
        <v>1</v>
      </c>
      <c r="AC87" s="96"/>
      <c r="AD87" s="96">
        <v>4</v>
      </c>
      <c r="AE87" s="85"/>
    </row>
    <row r="88" spans="1:31" ht="12.75">
      <c r="A88" s="140"/>
      <c r="B88" s="140"/>
      <c r="C88" s="140"/>
      <c r="D88" s="140"/>
      <c r="E88" s="140"/>
      <c r="F88" s="141"/>
      <c r="G88" s="136"/>
      <c r="H88" s="75" t="s">
        <v>168</v>
      </c>
      <c r="I88" s="76"/>
      <c r="J88" s="76"/>
      <c r="K88" s="76"/>
      <c r="L88" s="76"/>
      <c r="M88" s="76"/>
      <c r="N88" s="78"/>
      <c r="O88" s="78"/>
      <c r="P88" s="91">
        <v>0</v>
      </c>
      <c r="Q88" s="92"/>
      <c r="R88" s="91">
        <v>2</v>
      </c>
      <c r="S88" s="92"/>
      <c r="T88" s="91">
        <v>3</v>
      </c>
      <c r="U88" s="92"/>
      <c r="V88" s="91">
        <v>3</v>
      </c>
      <c r="W88" s="91"/>
      <c r="X88" s="94">
        <v>3</v>
      </c>
      <c r="Y88" s="94"/>
      <c r="Z88" s="94">
        <v>4</v>
      </c>
      <c r="AA88" s="92"/>
      <c r="AB88" s="96">
        <v>4</v>
      </c>
      <c r="AC88" s="96"/>
      <c r="AD88" s="96">
        <v>5</v>
      </c>
      <c r="AE88" s="85"/>
    </row>
    <row r="89" spans="1:31" ht="12.75">
      <c r="A89" s="140"/>
      <c r="B89" s="140"/>
      <c r="C89" s="140"/>
      <c r="D89" s="140"/>
      <c r="E89" s="140"/>
      <c r="F89" s="141"/>
      <c r="G89" s="136"/>
      <c r="H89" s="146" t="s">
        <v>169</v>
      </c>
      <c r="I89" s="147"/>
      <c r="J89" s="147"/>
      <c r="K89" s="147"/>
      <c r="L89" s="147"/>
      <c r="M89" s="148"/>
      <c r="N89" s="79"/>
      <c r="O89" s="79"/>
      <c r="P89" s="94">
        <v>2</v>
      </c>
      <c r="Q89" s="92"/>
      <c r="R89" s="94">
        <v>4</v>
      </c>
      <c r="S89" s="92"/>
      <c r="T89" s="94">
        <v>1</v>
      </c>
      <c r="U89" s="92"/>
      <c r="V89" s="94">
        <v>3</v>
      </c>
      <c r="W89" s="94"/>
      <c r="X89" s="94">
        <v>0</v>
      </c>
      <c r="Y89" s="94"/>
      <c r="Z89" s="94">
        <v>0</v>
      </c>
      <c r="AA89" s="92"/>
      <c r="AB89" s="96">
        <v>0</v>
      </c>
      <c r="AC89" s="96"/>
      <c r="AD89" s="96">
        <v>0</v>
      </c>
      <c r="AE89" s="85"/>
    </row>
    <row r="90" spans="1:31" ht="12.75">
      <c r="A90" s="142"/>
      <c r="B90" s="142"/>
      <c r="C90" s="142"/>
      <c r="D90" s="142"/>
      <c r="E90" s="142"/>
      <c r="F90" s="143"/>
      <c r="G90" s="137"/>
      <c r="H90" s="146" t="s">
        <v>180</v>
      </c>
      <c r="I90" s="147"/>
      <c r="J90" s="147"/>
      <c r="K90" s="147"/>
      <c r="L90" s="147"/>
      <c r="M90" s="148"/>
      <c r="N90" s="77"/>
      <c r="O90" s="77"/>
      <c r="P90" s="91">
        <v>9</v>
      </c>
      <c r="Q90" s="91"/>
      <c r="R90" s="91">
        <v>1</v>
      </c>
      <c r="S90" s="91"/>
      <c r="T90" s="91">
        <v>8</v>
      </c>
      <c r="U90" s="91"/>
      <c r="V90" s="91">
        <v>2</v>
      </c>
      <c r="W90" s="91"/>
      <c r="X90" s="94">
        <v>4</v>
      </c>
      <c r="Y90" s="94"/>
      <c r="Z90" s="94">
        <v>4</v>
      </c>
      <c r="AA90" s="92"/>
      <c r="AB90" s="96">
        <v>4</v>
      </c>
      <c r="AC90" s="92"/>
      <c r="AD90" s="96">
        <v>0</v>
      </c>
      <c r="AE90" s="80"/>
    </row>
    <row r="91" spans="1:24" ht="12.75">
      <c r="A91" s="4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2.75">
      <c r="A92" s="7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2.75">
      <c r="A93" s="4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2.75">
      <c r="A94" s="8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2.7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2.75">
      <c r="A96" s="4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84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2.75">
      <c r="A97" s="4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2.75">
      <c r="A98" s="4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2.75">
      <c r="A99" s="4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2.75">
      <c r="A100" s="4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2.75">
      <c r="A101" s="7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2.75">
      <c r="A102" s="7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2.75">
      <c r="A103" s="9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2.75">
      <c r="A104" s="9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2.75">
      <c r="A105" s="9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2.75">
      <c r="A106" s="9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2.75">
      <c r="A107" s="9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2.75">
      <c r="A108" s="9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2.75">
      <c r="A109" s="9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2.75">
      <c r="A110" s="9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2.75">
      <c r="A111" s="9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2.75">
      <c r="A112" s="9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2.75">
      <c r="A113" s="9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2.75">
      <c r="A114" s="9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2.75">
      <c r="A115" s="9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2.75">
      <c r="A116" s="9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2.75">
      <c r="A117" s="9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2.75">
      <c r="A118" s="9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2.75">
      <c r="A119" s="9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2.75">
      <c r="A120" s="9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2.75">
      <c r="A121" s="9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2.75">
      <c r="A122" s="9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2.75">
      <c r="A123" s="9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2.75">
      <c r="A124" s="9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2.75">
      <c r="A125" s="9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2.75">
      <c r="A126" s="9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2.75">
      <c r="A127" s="9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2.75">
      <c r="A128" s="9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2.75">
      <c r="A129" s="9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2.75">
      <c r="A130" s="9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2.75">
      <c r="A131" s="9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2.75">
      <c r="A132" s="9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2.75">
      <c r="A133" s="9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2.75">
      <c r="A134" s="9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2.75">
      <c r="A135" s="9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2.75">
      <c r="A136" s="9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3" ht="12.75">
      <c r="A137" s="9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2.75">
      <c r="A138" s="9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2.75">
      <c r="A139" s="9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2.75">
      <c r="A140" s="9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2.75">
      <c r="A141" s="9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2.75">
      <c r="A142" s="9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2.75">
      <c r="A143" s="9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2.75">
      <c r="A144" s="9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2.75">
      <c r="A145" s="9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2.75">
      <c r="A146" s="9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2.75">
      <c r="A147" s="9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2.75">
      <c r="A148" s="9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2.75">
      <c r="A149" s="9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2.75">
      <c r="A150" s="9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2.75">
      <c r="A151" s="9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2.75">
      <c r="A152" s="9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2.75">
      <c r="A153" s="9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2.75">
      <c r="A154" s="9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2.75">
      <c r="A155" s="9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2.75">
      <c r="A156" s="9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2.75">
      <c r="A157" s="9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2.75">
      <c r="A158" s="9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2.75">
      <c r="A159" s="9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2.75">
      <c r="A160" s="9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.75">
      <c r="A161" s="9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.75">
      <c r="A162" s="9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.75">
      <c r="A163" s="9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.75">
      <c r="A164" s="9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.75">
      <c r="A165" s="9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.75">
      <c r="A166" s="9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.75">
      <c r="A167" s="9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.75">
      <c r="A168" s="9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.75">
      <c r="A169" s="9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.75">
      <c r="A170" s="9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.75">
      <c r="A171" s="9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.75">
      <c r="A172" s="9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.75">
      <c r="A173" s="9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.75">
      <c r="A174" s="9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.75">
      <c r="A175" s="9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.75">
      <c r="A176" s="9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.75">
      <c r="A177" s="9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.75">
      <c r="A178" s="9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.75">
      <c r="A179" s="9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.75">
      <c r="A180" s="9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.75">
      <c r="A181" s="9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.75">
      <c r="A182" s="9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.75">
      <c r="A183" s="9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.75">
      <c r="A184" s="9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.75">
      <c r="A185" s="9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.75">
      <c r="A186" s="9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.75">
      <c r="A187" s="9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.75">
      <c r="A188" s="9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.75">
      <c r="A189" s="9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.75">
      <c r="A190" s="9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.75">
      <c r="A191" s="9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.75">
      <c r="A192" s="9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.75">
      <c r="A193" s="9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.75">
      <c r="A194" s="9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.75">
      <c r="A195" s="9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.75">
      <c r="A196" s="9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.75">
      <c r="A197" s="9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.75">
      <c r="A198" s="9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.75">
      <c r="A199" s="9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.75">
      <c r="A200" s="9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.75">
      <c r="A201" s="9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.75">
      <c r="A202" s="9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.75">
      <c r="A203" s="9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.75">
      <c r="A204" s="9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.75">
      <c r="A205" s="9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2.75">
      <c r="A206" s="9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2.75">
      <c r="A207" s="9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2.75">
      <c r="A208" s="9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2.75">
      <c r="A209" s="9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2.75">
      <c r="A210" s="9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2.75">
      <c r="A211" s="9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2.75">
      <c r="A212" s="9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2.75">
      <c r="A213" s="9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2.75">
      <c r="A214" s="9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2.75">
      <c r="A215" s="9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2.75">
      <c r="A216" s="9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2.75">
      <c r="A217" s="9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2.75">
      <c r="A218" s="9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2.75">
      <c r="A219" s="9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2.75">
      <c r="A220" s="9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2.75">
      <c r="A221" s="9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2.75">
      <c r="A222" s="9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2.75">
      <c r="A223" s="9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2.75">
      <c r="A224" s="9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2.75">
      <c r="A225" s="9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2.75">
      <c r="A226" s="9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2.75">
      <c r="A227" s="9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2.75">
      <c r="A228" s="9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2.75">
      <c r="A229" s="9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2.75">
      <c r="A230" s="9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2.75">
      <c r="A231" s="9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2.75">
      <c r="A232" s="9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2.75">
      <c r="A233" s="9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2.75">
      <c r="A234" s="9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2.75">
      <c r="A235" s="9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2.75">
      <c r="A236" s="9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2.75">
      <c r="A237" s="9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2.75">
      <c r="A238" s="9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2.75">
      <c r="A239" s="9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2.75">
      <c r="A240" s="9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2.75">
      <c r="A241" s="9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2.75">
      <c r="A242" s="9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2.75">
      <c r="A243" s="10"/>
      <c r="B243" s="11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2.75">
      <c r="A244" s="10"/>
      <c r="B244" s="11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2.75">
      <c r="A245" s="10"/>
      <c r="B245" s="11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2.75">
      <c r="A246" s="10"/>
      <c r="B246" s="11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2.75">
      <c r="A247" s="10"/>
      <c r="B247" s="11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2.75">
      <c r="A248" s="10"/>
      <c r="B248" s="1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2.75">
      <c r="A249" s="10"/>
      <c r="B249" s="1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2.75">
      <c r="A250" s="10"/>
      <c r="B250" s="1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2.75">
      <c r="A251" s="10"/>
      <c r="B251" s="1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2.75">
      <c r="A252" s="10"/>
      <c r="B252" s="11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2.75">
      <c r="A253" s="10"/>
      <c r="B253" s="11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2.75">
      <c r="A254" s="10"/>
      <c r="B254" s="1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2.75">
      <c r="A255" s="10"/>
      <c r="B255" s="11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2.75">
      <c r="A256" s="10"/>
      <c r="B256" s="11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2.75">
      <c r="A257" s="10"/>
      <c r="B257" s="11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2.75">
      <c r="A258" s="10"/>
      <c r="B258" s="11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2.75">
      <c r="A259" s="10"/>
      <c r="B259" s="11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2.75">
      <c r="A260" s="10"/>
      <c r="B260" s="11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2.75">
      <c r="A261" s="10"/>
      <c r="B261" s="11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2.75">
      <c r="A262" s="10"/>
      <c r="B262" s="11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2.75">
      <c r="A263" s="10"/>
      <c r="B263" s="11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2.75">
      <c r="A264" s="10"/>
      <c r="B264" s="11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2.75">
      <c r="A265" s="10"/>
      <c r="B265" s="1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2.75">
      <c r="A266" s="10"/>
      <c r="B266" s="11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2.75">
      <c r="A267" s="10"/>
      <c r="B267" s="11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2.75">
      <c r="A268" s="10"/>
      <c r="B268" s="11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2.75">
      <c r="A269" s="10"/>
      <c r="B269" s="11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2.75">
      <c r="A270" s="10"/>
      <c r="B270" s="11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2.75">
      <c r="A271" s="10"/>
      <c r="B271" s="11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2.75">
      <c r="A272" s="10"/>
      <c r="B272" s="11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2.75">
      <c r="A273" s="10"/>
      <c r="B273" s="11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2.75">
      <c r="A274" s="10"/>
      <c r="B274" s="11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2.75">
      <c r="A275" s="10"/>
      <c r="B275" s="11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2.75">
      <c r="A276" s="10"/>
      <c r="B276" s="11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2.75">
      <c r="A277" s="10"/>
      <c r="B277" s="11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2.75">
      <c r="A278" s="10"/>
      <c r="B278" s="11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2.75">
      <c r="A279" s="10"/>
      <c r="B279" s="11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2.75">
      <c r="A280" s="10"/>
      <c r="B280" s="11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2.75">
      <c r="A281" s="10"/>
      <c r="B281" s="11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2.75">
      <c r="A282" s="10"/>
      <c r="B282" s="11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2.75">
      <c r="A283" s="10"/>
      <c r="B283" s="11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2.75">
      <c r="A284" s="10"/>
      <c r="B284" s="11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2.75">
      <c r="A285" s="10"/>
      <c r="B285" s="11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2.75">
      <c r="A286" s="10"/>
      <c r="B286" s="11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2.75">
      <c r="A287" s="10"/>
      <c r="B287" s="11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2.75">
      <c r="A288" s="10"/>
      <c r="B288" s="11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2.75">
      <c r="A289" s="10"/>
      <c r="B289" s="11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2.75">
      <c r="A290" s="10"/>
      <c r="B290" s="11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2.75">
      <c r="A291" s="10"/>
      <c r="B291" s="11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2.75">
      <c r="A292" s="10"/>
      <c r="B292" s="11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2.75">
      <c r="A293" s="10"/>
      <c r="B293" s="11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2.75">
      <c r="A294" s="10"/>
      <c r="B294" s="11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2.75">
      <c r="A295" s="10"/>
      <c r="B295" s="11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2.75">
      <c r="A296" s="10"/>
      <c r="B296" s="11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2.75">
      <c r="A297" s="10"/>
      <c r="B297" s="11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2.75">
      <c r="A298" s="10"/>
      <c r="B298" s="11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2.75">
      <c r="A299" s="10"/>
      <c r="B299" s="11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2.75">
      <c r="A300" s="10"/>
      <c r="B300" s="11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2.75">
      <c r="A301" s="10"/>
      <c r="B301" s="11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2.75">
      <c r="A302" s="10"/>
      <c r="B302" s="11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2.75">
      <c r="A303" s="10"/>
      <c r="B303" s="11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2.75">
      <c r="A304" s="10"/>
      <c r="B304" s="11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2.75">
      <c r="A305" s="10"/>
      <c r="B305" s="11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2.75">
      <c r="A306" s="10"/>
      <c r="B306" s="11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2.75">
      <c r="A307" s="10"/>
      <c r="B307" s="11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2.75">
      <c r="A308" s="10"/>
      <c r="B308" s="11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2.75">
      <c r="A309" s="10"/>
      <c r="B309" s="11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2.75">
      <c r="A310" s="10"/>
      <c r="B310" s="11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2.75">
      <c r="A311" s="10"/>
      <c r="B311" s="11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2.75">
      <c r="A312" s="10"/>
      <c r="B312" s="11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2.75">
      <c r="A313" s="10"/>
      <c r="B313" s="11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2.75">
      <c r="A314" s="10"/>
      <c r="B314" s="11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2.75">
      <c r="A315" s="10"/>
      <c r="B315" s="11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2.75">
      <c r="A316" s="10"/>
      <c r="B316" s="11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2.75">
      <c r="A317" s="10"/>
      <c r="B317" s="11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2.75">
      <c r="A318" s="10"/>
      <c r="B318" s="11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2.75">
      <c r="A319" s="10"/>
      <c r="B319" s="11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2.75">
      <c r="A320" s="10"/>
      <c r="B320" s="11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2.75">
      <c r="A321" s="10"/>
      <c r="B321" s="11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2.75">
      <c r="A322" s="10"/>
      <c r="B322" s="11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2.75">
      <c r="A323" s="10"/>
      <c r="B323" s="11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2.75">
      <c r="A324" s="10"/>
      <c r="B324" s="11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2.75">
      <c r="A325" s="10"/>
      <c r="B325" s="11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2.75">
      <c r="A326" s="10"/>
      <c r="B326" s="11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2.75">
      <c r="A327" s="10"/>
      <c r="B327" s="11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2.75">
      <c r="A328" s="10"/>
      <c r="B328" s="11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2.75">
      <c r="A329" s="10"/>
      <c r="B329" s="11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2.75">
      <c r="A330" s="10"/>
      <c r="B330" s="11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2.75">
      <c r="A331" s="10"/>
      <c r="B331" s="11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2.75">
      <c r="A332" s="10"/>
      <c r="B332" s="11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2.75">
      <c r="A333" s="10"/>
      <c r="B333" s="11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2.75">
      <c r="A334" s="10"/>
      <c r="B334" s="11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2.75">
      <c r="A335" s="10"/>
      <c r="B335" s="11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2.75">
      <c r="A336" s="10"/>
      <c r="B336" s="11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2.75">
      <c r="A337" s="10"/>
      <c r="B337" s="11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2.75">
      <c r="A338" s="10"/>
      <c r="B338" s="11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2.75">
      <c r="A339" s="10"/>
      <c r="B339" s="11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2.75">
      <c r="A340" s="10"/>
      <c r="B340" s="11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2.75">
      <c r="A341" s="10"/>
      <c r="B341" s="11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2.75">
      <c r="A342" s="10"/>
      <c r="B342" s="11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2.75">
      <c r="A343" s="10"/>
      <c r="B343" s="11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2.75">
      <c r="A344" s="10"/>
      <c r="B344" s="11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2.75">
      <c r="A345" s="10"/>
      <c r="B345" s="11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2.75">
      <c r="A346" s="10"/>
      <c r="B346" s="11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2.75">
      <c r="A347" s="10"/>
      <c r="B347" s="11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2.75">
      <c r="A348" s="10"/>
      <c r="B348" s="11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2.75">
      <c r="A349" s="10"/>
      <c r="B349" s="11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2.75">
      <c r="A350" s="10"/>
      <c r="B350" s="11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2.75">
      <c r="A351" s="10"/>
      <c r="B351" s="11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2.75">
      <c r="A352" s="10"/>
      <c r="B352" s="11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2.75">
      <c r="A353" s="10"/>
      <c r="B353" s="11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2.75">
      <c r="A354" s="10"/>
      <c r="B354" s="11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2.75">
      <c r="A355" s="10"/>
      <c r="B355" s="11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2.75">
      <c r="A356" s="10"/>
      <c r="B356" s="11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2.75">
      <c r="A357" s="10"/>
      <c r="B357" s="11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2.75">
      <c r="A358" s="10"/>
      <c r="B358" s="11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2.75">
      <c r="A359" s="10"/>
      <c r="B359" s="11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2.75">
      <c r="A360" s="10"/>
      <c r="B360" s="11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2.75">
      <c r="A361" s="10"/>
      <c r="B361" s="11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2.75">
      <c r="A362" s="10"/>
      <c r="B362" s="11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2.75">
      <c r="A363" s="10"/>
      <c r="B363" s="11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2.75">
      <c r="A364" s="10"/>
      <c r="B364" s="11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2.75">
      <c r="A365" s="10"/>
      <c r="B365" s="11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2.75">
      <c r="A366" s="10"/>
      <c r="B366" s="11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2.75">
      <c r="A367" s="10"/>
      <c r="B367" s="11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2.75">
      <c r="A368" s="10"/>
      <c r="B368" s="11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2.75">
      <c r="A369" s="10"/>
      <c r="B369" s="11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2.75">
      <c r="A370" s="10"/>
      <c r="B370" s="11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2.75">
      <c r="A371" s="10"/>
      <c r="B371" s="11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2.75">
      <c r="A372" s="10"/>
      <c r="B372" s="11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2.75">
      <c r="A373" s="10"/>
      <c r="B373" s="11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2.75">
      <c r="A374" s="10"/>
      <c r="B374" s="11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2.75">
      <c r="A375" s="10"/>
      <c r="B375" s="11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2.75">
      <c r="A376" s="10"/>
      <c r="B376" s="11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2.75">
      <c r="A377" s="10"/>
      <c r="B377" s="11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</sheetData>
  <sheetProtection/>
  <mergeCells count="64">
    <mergeCell ref="C26:C27"/>
    <mergeCell ref="AB4:AC4"/>
    <mergeCell ref="AD4:AE4"/>
    <mergeCell ref="AB5:AC5"/>
    <mergeCell ref="AD5:AE5"/>
    <mergeCell ref="AB6:AB7"/>
    <mergeCell ref="AD6:AD7"/>
    <mergeCell ref="L4:M6"/>
    <mergeCell ref="C23:C24"/>
    <mergeCell ref="V5:W5"/>
    <mergeCell ref="P6:P7"/>
    <mergeCell ref="N2:AE2"/>
    <mergeCell ref="O3:S3"/>
    <mergeCell ref="O4:Q4"/>
    <mergeCell ref="X3:AA3"/>
    <mergeCell ref="T4:U4"/>
    <mergeCell ref="AB3:AE3"/>
    <mergeCell ref="X4:Y4"/>
    <mergeCell ref="T6:T7"/>
    <mergeCell ref="T3:W3"/>
    <mergeCell ref="Z6:Z7"/>
    <mergeCell ref="X6:X7"/>
    <mergeCell ref="T5:U5"/>
    <mergeCell ref="V4:W4"/>
    <mergeCell ref="V6:V7"/>
    <mergeCell ref="Z4:AA4"/>
    <mergeCell ref="X5:Y5"/>
    <mergeCell ref="Z5:AA5"/>
    <mergeCell ref="H85:M85"/>
    <mergeCell ref="H87:M87"/>
    <mergeCell ref="H89:M89"/>
    <mergeCell ref="H90:M90"/>
    <mergeCell ref="A1:W1"/>
    <mergeCell ref="A2:A7"/>
    <mergeCell ref="B2:B7"/>
    <mergeCell ref="C2:F3"/>
    <mergeCell ref="C4:C7"/>
    <mergeCell ref="D4:D7"/>
    <mergeCell ref="E62:E63"/>
    <mergeCell ref="E71:E72"/>
    <mergeCell ref="G84:G90"/>
    <mergeCell ref="A85:B85"/>
    <mergeCell ref="A86:F90"/>
    <mergeCell ref="A84:F84"/>
    <mergeCell ref="R6:R7"/>
    <mergeCell ref="R4:S4"/>
    <mergeCell ref="R5:S5"/>
    <mergeCell ref="I2:I7"/>
    <mergeCell ref="G2:H6"/>
    <mergeCell ref="E23:E24"/>
    <mergeCell ref="E4:E7"/>
    <mergeCell ref="F4:F7"/>
    <mergeCell ref="J4:K6"/>
    <mergeCell ref="J2:M3"/>
    <mergeCell ref="H77:H78"/>
    <mergeCell ref="G77:G78"/>
    <mergeCell ref="O5:Q5"/>
    <mergeCell ref="O6:O7"/>
    <mergeCell ref="N4:N7"/>
    <mergeCell ref="E38:E39"/>
    <mergeCell ref="E66:E67"/>
    <mergeCell ref="E60:E61"/>
    <mergeCell ref="E36:E37"/>
    <mergeCell ref="E52:E53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cab37</dc:creator>
  <cp:keywords/>
  <dc:description/>
  <cp:lastModifiedBy>Office_2016_1</cp:lastModifiedBy>
  <cp:lastPrinted>2017-12-06T04:32:58Z</cp:lastPrinted>
  <dcterms:created xsi:type="dcterms:W3CDTF">2009-03-13T02:39:27Z</dcterms:created>
  <dcterms:modified xsi:type="dcterms:W3CDTF">2019-07-03T07:29:59Z</dcterms:modified>
  <cp:category/>
  <cp:version/>
  <cp:contentType/>
  <cp:contentStatus/>
</cp:coreProperties>
</file>